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místní komunikace M01" sheetId="2" r:id="rId2"/>
    <sheet name="02 - vstupy, vjezdy" sheetId="3" r:id="rId3"/>
    <sheet name="03 - VON - vedlejší a ost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'01 - místní komunikace M01'!$C$87:$K$238</definedName>
    <definedName name="_xlnm.Print_Area" localSheetId="1">'01 - místní komunikace M01'!$C$4:$J$39,'01 - místní komunikace M01'!$C$45:$J$69,'01 - místní komunikace M01'!$C$75:$K$238</definedName>
    <definedName name="_xlnm.Print_Titles" localSheetId="1">'01 - místní komunikace M01'!$87:$87</definedName>
    <definedName name="_xlnm._FilterDatabase" localSheetId="2" hidden="1">'02 - vstupy, vjezdy'!$C$84:$K$134</definedName>
    <definedName name="_xlnm.Print_Area" localSheetId="2">'02 - vstupy, vjezdy'!$C$4:$J$39,'02 - vstupy, vjezdy'!$C$45:$J$66,'02 - vstupy, vjezdy'!$C$72:$K$134</definedName>
    <definedName name="_xlnm.Print_Titles" localSheetId="2">'02 - vstupy, vjezdy'!$84:$84</definedName>
    <definedName name="_xlnm._FilterDatabase" localSheetId="3" hidden="1">'03 - VON - vedlejší a ost...'!$C$79:$K$85</definedName>
    <definedName name="_xlnm.Print_Area" localSheetId="3">'03 - VON - vedlejší a ost...'!$C$4:$J$39,'03 - VON - vedlejší a ost...'!$C$45:$J$61,'03 - VON - vedlejší a ost...'!$C$67:$K$85</definedName>
    <definedName name="_xlnm.Print_Titles" localSheetId="3">'03 - VON - vedlejší a ost...'!$79:$79</definedName>
    <definedName name="_xlnm.Print_Area" localSheetId="4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4" l="1" r="J37"/>
  <c r="J36"/>
  <c i="1" r="AY57"/>
  <c i="4" r="J35"/>
  <c i="1" r="AX57"/>
  <c i="4" r="BI85"/>
  <c r="BH85"/>
  <c r="BG85"/>
  <c r="BF85"/>
  <c r="T85"/>
  <c r="R85"/>
  <c r="P85"/>
  <c r="BI84"/>
  <c r="BH84"/>
  <c r="BG84"/>
  <c r="BF84"/>
  <c r="T84"/>
  <c r="R84"/>
  <c r="P84"/>
  <c r="BI83"/>
  <c r="BH83"/>
  <c r="BG83"/>
  <c r="BF83"/>
  <c r="T83"/>
  <c r="R83"/>
  <c r="P83"/>
  <c r="BI82"/>
  <c r="BH82"/>
  <c r="BG82"/>
  <c r="BF82"/>
  <c r="T82"/>
  <c r="R82"/>
  <c r="P82"/>
  <c r="J77"/>
  <c r="J76"/>
  <c r="F76"/>
  <c r="F74"/>
  <c r="E72"/>
  <c r="J55"/>
  <c r="J54"/>
  <c r="F54"/>
  <c r="F52"/>
  <c r="E50"/>
  <c r="J18"/>
  <c r="E18"/>
  <c r="F77"/>
  <c r="J17"/>
  <c r="J12"/>
  <c r="J74"/>
  <c r="E7"/>
  <c r="E70"/>
  <c i="3" r="J37"/>
  <c r="J36"/>
  <c i="1" r="AY56"/>
  <c i="3" r="J35"/>
  <c i="1" r="AX56"/>
  <c i="3" r="BI134"/>
  <c r="BH134"/>
  <c r="BG134"/>
  <c r="BF134"/>
  <c r="T134"/>
  <c r="T133"/>
  <c r="R134"/>
  <c r="R133"/>
  <c r="P134"/>
  <c r="P133"/>
  <c r="BI131"/>
  <c r="BH131"/>
  <c r="BG131"/>
  <c r="BF131"/>
  <c r="T131"/>
  <c r="R131"/>
  <c r="P131"/>
  <c r="BI127"/>
  <c r="BH127"/>
  <c r="BG127"/>
  <c r="BF127"/>
  <c r="T127"/>
  <c r="R127"/>
  <c r="P127"/>
  <c r="BI122"/>
  <c r="BH122"/>
  <c r="BG122"/>
  <c r="BF122"/>
  <c r="T122"/>
  <c r="R122"/>
  <c r="P122"/>
  <c r="BI120"/>
  <c r="BH120"/>
  <c r="BG120"/>
  <c r="BF120"/>
  <c r="T120"/>
  <c r="R120"/>
  <c r="P120"/>
  <c r="BI116"/>
  <c r="BH116"/>
  <c r="BG116"/>
  <c r="BF116"/>
  <c r="T116"/>
  <c r="R116"/>
  <c r="P116"/>
  <c r="BI113"/>
  <c r="BH113"/>
  <c r="BG113"/>
  <c r="BF113"/>
  <c r="T113"/>
  <c r="R113"/>
  <c r="P113"/>
  <c r="BI111"/>
  <c r="BH111"/>
  <c r="BG111"/>
  <c r="BF111"/>
  <c r="T111"/>
  <c r="R111"/>
  <c r="P111"/>
  <c r="BI107"/>
  <c r="BH107"/>
  <c r="BG107"/>
  <c r="BF107"/>
  <c r="T107"/>
  <c r="R107"/>
  <c r="P107"/>
  <c r="BI103"/>
  <c r="BH103"/>
  <c r="BG103"/>
  <c r="BF103"/>
  <c r="T103"/>
  <c r="R103"/>
  <c r="P103"/>
  <c r="BI99"/>
  <c r="BH99"/>
  <c r="BG99"/>
  <c r="BF99"/>
  <c r="T99"/>
  <c r="R99"/>
  <c r="P99"/>
  <c r="BI96"/>
  <c r="BH96"/>
  <c r="BG96"/>
  <c r="BF96"/>
  <c r="T96"/>
  <c r="R96"/>
  <c r="P96"/>
  <c r="BI93"/>
  <c r="BH93"/>
  <c r="BG93"/>
  <c r="BF93"/>
  <c r="T93"/>
  <c r="R93"/>
  <c r="P93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82"/>
  <c r="J17"/>
  <c r="J12"/>
  <c r="J79"/>
  <c r="E7"/>
  <c r="E75"/>
  <c i="2" r="J37"/>
  <c r="J36"/>
  <c i="1" r="AY55"/>
  <c i="2" r="J35"/>
  <c i="1" r="AX55"/>
  <c i="2" r="BI238"/>
  <c r="BH238"/>
  <c r="BG238"/>
  <c r="BF238"/>
  <c r="T238"/>
  <c r="T237"/>
  <c r="R238"/>
  <c r="R237"/>
  <c r="P238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0"/>
  <c r="BH230"/>
  <c r="BG230"/>
  <c r="BF230"/>
  <c r="T230"/>
  <c r="R230"/>
  <c r="P230"/>
  <c r="BI224"/>
  <c r="BH224"/>
  <c r="BG224"/>
  <c r="BF224"/>
  <c r="T224"/>
  <c r="R224"/>
  <c r="P224"/>
  <c r="BI222"/>
  <c r="BH222"/>
  <c r="BG222"/>
  <c r="BF222"/>
  <c r="T222"/>
  <c r="R222"/>
  <c r="P222"/>
  <c r="BI219"/>
  <c r="BH219"/>
  <c r="BG219"/>
  <c r="BF219"/>
  <c r="T219"/>
  <c r="R219"/>
  <c r="P219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2"/>
  <c r="BH202"/>
  <c r="BG202"/>
  <c r="BF202"/>
  <c r="T202"/>
  <c r="R202"/>
  <c r="P202"/>
  <c r="BI198"/>
  <c r="BH198"/>
  <c r="BG198"/>
  <c r="BF198"/>
  <c r="T198"/>
  <c r="R198"/>
  <c r="P198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3"/>
  <c r="BH183"/>
  <c r="BG183"/>
  <c r="BF183"/>
  <c r="T183"/>
  <c r="R183"/>
  <c r="P183"/>
  <c r="BI181"/>
  <c r="BH181"/>
  <c r="BG181"/>
  <c r="BF181"/>
  <c r="T181"/>
  <c r="R181"/>
  <c r="P181"/>
  <c r="BI178"/>
  <c r="BH178"/>
  <c r="BG178"/>
  <c r="BF178"/>
  <c r="T178"/>
  <c r="R178"/>
  <c r="P178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67"/>
  <c r="BH167"/>
  <c r="BG167"/>
  <c r="BF167"/>
  <c r="T167"/>
  <c r="R167"/>
  <c r="P167"/>
  <c r="BI164"/>
  <c r="BH164"/>
  <c r="BG164"/>
  <c r="BF164"/>
  <c r="T164"/>
  <c r="R164"/>
  <c r="P164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3"/>
  <c r="BH143"/>
  <c r="BG143"/>
  <c r="BF143"/>
  <c r="T143"/>
  <c r="R143"/>
  <c r="P143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29"/>
  <c r="BH129"/>
  <c r="BG129"/>
  <c r="BF129"/>
  <c r="T129"/>
  <c r="R129"/>
  <c r="P129"/>
  <c r="BI128"/>
  <c r="BH128"/>
  <c r="BG128"/>
  <c r="BF128"/>
  <c r="T128"/>
  <c r="R128"/>
  <c r="P128"/>
  <c r="BI125"/>
  <c r="BH125"/>
  <c r="BG125"/>
  <c r="BF125"/>
  <c r="T125"/>
  <c r="R125"/>
  <c r="P125"/>
  <c r="BI121"/>
  <c r="BH121"/>
  <c r="BG121"/>
  <c r="BF121"/>
  <c r="T121"/>
  <c r="R121"/>
  <c r="P121"/>
  <c r="BI117"/>
  <c r="BH117"/>
  <c r="BG117"/>
  <c r="BF117"/>
  <c r="T117"/>
  <c r="R117"/>
  <c r="P117"/>
  <c r="BI114"/>
  <c r="BH114"/>
  <c r="BG114"/>
  <c r="BF114"/>
  <c r="T114"/>
  <c r="R114"/>
  <c r="P114"/>
  <c r="BI111"/>
  <c r="BH111"/>
  <c r="BG111"/>
  <c r="BF111"/>
  <c r="T111"/>
  <c r="R111"/>
  <c r="P111"/>
  <c r="BI107"/>
  <c r="BH107"/>
  <c r="BG107"/>
  <c r="BF107"/>
  <c r="T107"/>
  <c r="R107"/>
  <c r="P107"/>
  <c r="BI103"/>
  <c r="BH103"/>
  <c r="BG103"/>
  <c r="BF103"/>
  <c r="T103"/>
  <c r="R103"/>
  <c r="P103"/>
  <c r="BI99"/>
  <c r="BH99"/>
  <c r="BG99"/>
  <c r="BF99"/>
  <c r="T99"/>
  <c r="R99"/>
  <c r="P99"/>
  <c r="BI91"/>
  <c r="BH91"/>
  <c r="BG91"/>
  <c r="BF91"/>
  <c r="T91"/>
  <c r="R91"/>
  <c r="P91"/>
  <c r="J85"/>
  <c r="J84"/>
  <c r="F84"/>
  <c r="F82"/>
  <c r="E80"/>
  <c r="J55"/>
  <c r="J54"/>
  <c r="F54"/>
  <c r="F52"/>
  <c r="E50"/>
  <c r="J18"/>
  <c r="E18"/>
  <c r="F85"/>
  <c r="J17"/>
  <c r="J12"/>
  <c r="J52"/>
  <c r="E7"/>
  <c r="E48"/>
  <c i="1" r="L50"/>
  <c r="AM50"/>
  <c r="AM49"/>
  <c r="L49"/>
  <c r="AM47"/>
  <c r="L47"/>
  <c r="L45"/>
  <c r="L44"/>
  <c i="4" r="BK85"/>
  <c i="3" r="J134"/>
  <c r="BK93"/>
  <c i="2" r="J238"/>
  <c r="BK224"/>
  <c r="BK212"/>
  <c r="BK208"/>
  <c r="J204"/>
  <c r="BK172"/>
  <c r="BK159"/>
  <c r="J146"/>
  <c r="BK133"/>
  <c r="J103"/>
  <c i="4" r="BK83"/>
  <c i="3" r="J113"/>
  <c r="J93"/>
  <c i="2" r="J233"/>
  <c r="J217"/>
  <c r="BK209"/>
  <c r="J192"/>
  <c r="BK178"/>
  <c r="J160"/>
  <c r="J150"/>
  <c r="J134"/>
  <c i="3" r="BK134"/>
  <c r="J122"/>
  <c r="BK116"/>
  <c r="BK99"/>
  <c i="2" r="BK230"/>
  <c r="J207"/>
  <c r="BK174"/>
  <c r="BK152"/>
  <c r="BK128"/>
  <c r="J114"/>
  <c r="J99"/>
  <c r="J232"/>
  <c r="BK215"/>
  <c r="J206"/>
  <c r="BK194"/>
  <c r="BK173"/>
  <c r="BK148"/>
  <c r="BK134"/>
  <c r="BK111"/>
  <c i="4" r="J83"/>
  <c i="3" r="J107"/>
  <c i="2" r="BK238"/>
  <c r="J234"/>
  <c r="BK217"/>
  <c r="J209"/>
  <c r="BK206"/>
  <c r="J190"/>
  <c r="J164"/>
  <c r="J151"/>
  <c r="BK136"/>
  <c r="J128"/>
  <c r="BK99"/>
  <c i="3" r="J131"/>
  <c r="J99"/>
  <c i="2" r="J236"/>
  <c r="J224"/>
  <c r="J216"/>
  <c r="J202"/>
  <c r="BK188"/>
  <c r="J173"/>
  <c r="J158"/>
  <c r="J148"/>
  <c r="BK121"/>
  <c i="4" r="J82"/>
  <c i="3" r="J127"/>
  <c r="BK113"/>
  <c i="2" r="BK234"/>
  <c r="J214"/>
  <c r="BK210"/>
  <c r="BK183"/>
  <c r="BK164"/>
  <c r="J133"/>
  <c r="J111"/>
  <c r="J91"/>
  <c i="3" r="J96"/>
  <c i="2" r="BK216"/>
  <c r="J208"/>
  <c r="BK190"/>
  <c r="BK160"/>
  <c r="BK149"/>
  <c r="J135"/>
  <c r="J121"/>
  <c i="4" r="BK82"/>
  <c i="3" r="BK120"/>
  <c r="BK88"/>
  <c i="2" r="BK236"/>
  <c r="BK233"/>
  <c r="BK213"/>
  <c r="J205"/>
  <c r="J178"/>
  <c r="J167"/>
  <c r="J157"/>
  <c r="BK143"/>
  <c r="BK129"/>
  <c i="4" r="J85"/>
  <c i="3" r="BK122"/>
  <c r="BK111"/>
  <c r="J88"/>
  <c i="2" r="J230"/>
  <c r="BK222"/>
  <c r="BK214"/>
  <c r="BK198"/>
  <c r="J183"/>
  <c r="J174"/>
  <c r="J159"/>
  <c r="BK151"/>
  <c r="J136"/>
  <c i="1" r="AS54"/>
  <c i="2" r="BK205"/>
  <c r="J171"/>
  <c r="BK150"/>
  <c r="BK125"/>
  <c r="BK103"/>
  <c i="3" r="BK107"/>
  <c i="2" r="J222"/>
  <c r="J211"/>
  <c r="J198"/>
  <c r="J188"/>
  <c r="BK157"/>
  <c r="J143"/>
  <c r="J125"/>
  <c r="BK91"/>
  <c i="4" r="J84"/>
  <c i="3" r="BK127"/>
  <c r="J103"/>
  <c i="2" r="BK235"/>
  <c r="BK219"/>
  <c r="BK211"/>
  <c r="BK207"/>
  <c r="J181"/>
  <c r="BK171"/>
  <c r="BK147"/>
  <c r="BK135"/>
  <c r="BK117"/>
  <c i="4" r="BK84"/>
  <c i="3" r="J116"/>
  <c r="BK96"/>
  <c i="2" r="J235"/>
  <c r="J215"/>
  <c r="J210"/>
  <c r="J194"/>
  <c r="BK181"/>
  <c r="J172"/>
  <c r="J152"/>
  <c r="J147"/>
  <c r="BK114"/>
  <c i="3" r="BK131"/>
  <c r="J120"/>
  <c r="J111"/>
  <c i="2" r="BK232"/>
  <c r="J212"/>
  <c r="BK204"/>
  <c r="BK167"/>
  <c r="J149"/>
  <c r="J117"/>
  <c r="J107"/>
  <c i="3" r="BK103"/>
  <c i="2" r="J219"/>
  <c r="J213"/>
  <c r="BK202"/>
  <c r="BK192"/>
  <c r="BK158"/>
  <c r="BK146"/>
  <c r="J129"/>
  <c r="BK107"/>
  <c l="1" r="P90"/>
  <c r="T120"/>
  <c r="BK156"/>
  <c r="J156"/>
  <c r="J64"/>
  <c r="BK182"/>
  <c r="J182"/>
  <c r="J65"/>
  <c r="BK203"/>
  <c r="J203"/>
  <c r="J66"/>
  <c r="P218"/>
  <c r="R90"/>
  <c r="P120"/>
  <c r="P142"/>
  <c r="R156"/>
  <c r="R182"/>
  <c r="R203"/>
  <c r="T218"/>
  <c i="3" r="P87"/>
  <c r="T87"/>
  <c r="R102"/>
  <c r="R126"/>
  <c r="R125"/>
  <c i="2" r="T90"/>
  <c r="R120"/>
  <c r="R142"/>
  <c r="P156"/>
  <c r="P182"/>
  <c r="P203"/>
  <c r="BK218"/>
  <c r="J218"/>
  <c r="J67"/>
  <c i="3" r="BK87"/>
  <c r="J87"/>
  <c r="J61"/>
  <c r="R87"/>
  <c r="R86"/>
  <c r="R85"/>
  <c r="T102"/>
  <c r="T126"/>
  <c r="T125"/>
  <c i="4" r="BK81"/>
  <c r="J81"/>
  <c r="J60"/>
  <c r="P81"/>
  <c r="P80"/>
  <c i="1" r="AU57"/>
  <c i="4" r="R81"/>
  <c r="R80"/>
  <c i="2" r="BK90"/>
  <c r="J90"/>
  <c r="J61"/>
  <c r="BK120"/>
  <c r="J120"/>
  <c r="J62"/>
  <c r="BK142"/>
  <c r="J142"/>
  <c r="J63"/>
  <c r="T142"/>
  <c r="T156"/>
  <c r="T182"/>
  <c r="T203"/>
  <c r="R218"/>
  <c i="3" r="BK102"/>
  <c r="J102"/>
  <c r="J62"/>
  <c r="P102"/>
  <c r="BK126"/>
  <c r="J126"/>
  <c r="J64"/>
  <c r="P126"/>
  <c r="P125"/>
  <c i="4" r="T81"/>
  <c r="T80"/>
  <c i="2" r="BE114"/>
  <c r="BE135"/>
  <c r="BE150"/>
  <c r="BE151"/>
  <c r="BE158"/>
  <c r="BE164"/>
  <c r="BE174"/>
  <c r="BE192"/>
  <c r="BE204"/>
  <c r="BE209"/>
  <c r="BE224"/>
  <c r="BE233"/>
  <c r="BE234"/>
  <c r="F55"/>
  <c r="J82"/>
  <c r="BE129"/>
  <c r="BE133"/>
  <c r="BE136"/>
  <c r="BE146"/>
  <c r="BE172"/>
  <c r="BE178"/>
  <c r="BE188"/>
  <c r="BE190"/>
  <c r="BE198"/>
  <c r="BE208"/>
  <c r="BE214"/>
  <c r="BE217"/>
  <c r="BE236"/>
  <c i="3" r="E48"/>
  <c r="J52"/>
  <c r="F55"/>
  <c r="BE88"/>
  <c r="BE93"/>
  <c r="BE122"/>
  <c r="BK133"/>
  <c r="J133"/>
  <c r="J65"/>
  <c i="4" r="J52"/>
  <c r="BE85"/>
  <c i="2" r="E78"/>
  <c r="BE91"/>
  <c r="BE99"/>
  <c r="BE103"/>
  <c r="BE117"/>
  <c r="BE128"/>
  <c r="BE134"/>
  <c r="BE143"/>
  <c r="BE152"/>
  <c r="BE157"/>
  <c r="BE159"/>
  <c r="BE160"/>
  <c r="BE171"/>
  <c r="BE202"/>
  <c r="BE206"/>
  <c r="BE207"/>
  <c r="BE210"/>
  <c r="BE211"/>
  <c r="BE212"/>
  <c r="BE213"/>
  <c r="BE222"/>
  <c r="BE232"/>
  <c r="BK237"/>
  <c r="J237"/>
  <c r="J68"/>
  <c i="3" r="BE99"/>
  <c r="BE103"/>
  <c r="BE113"/>
  <c r="BE120"/>
  <c r="BE127"/>
  <c r="BE131"/>
  <c r="BE134"/>
  <c i="4" r="E48"/>
  <c r="F55"/>
  <c r="BE82"/>
  <c r="BE84"/>
  <c i="2" r="BE107"/>
  <c r="BE111"/>
  <c r="BE121"/>
  <c r="BE125"/>
  <c r="BE147"/>
  <c r="BE148"/>
  <c r="BE149"/>
  <c r="BE167"/>
  <c r="BE173"/>
  <c r="BE181"/>
  <c r="BE183"/>
  <c r="BE194"/>
  <c r="BE205"/>
  <c r="BE215"/>
  <c r="BE216"/>
  <c r="BE219"/>
  <c r="BE230"/>
  <c r="BE235"/>
  <c r="BE238"/>
  <c i="3" r="BE96"/>
  <c r="BE107"/>
  <c r="BE111"/>
  <c r="BE116"/>
  <c i="4" r="BE83"/>
  <c i="2" r="J34"/>
  <c i="1" r="AW55"/>
  <c i="4" r="F34"/>
  <c i="1" r="BA57"/>
  <c i="4" r="F36"/>
  <c i="1" r="BC57"/>
  <c i="3" r="F37"/>
  <c i="1" r="BD56"/>
  <c i="3" r="F36"/>
  <c i="1" r="BC56"/>
  <c i="3" r="J34"/>
  <c i="1" r="AW56"/>
  <c i="3" r="F34"/>
  <c i="1" r="BA56"/>
  <c i="4" r="F35"/>
  <c i="1" r="BB57"/>
  <c i="2" r="F35"/>
  <c i="1" r="BB55"/>
  <c i="2" r="F34"/>
  <c i="1" r="BA55"/>
  <c i="2" r="F36"/>
  <c i="1" r="BC55"/>
  <c i="3" r="F35"/>
  <c i="1" r="BB56"/>
  <c i="4" r="J34"/>
  <c i="1" r="AW57"/>
  <c i="4" r="F37"/>
  <c i="1" r="BD57"/>
  <c i="2" r="F37"/>
  <c i="1" r="BD55"/>
  <c i="3" l="1" r="P86"/>
  <c r="P85"/>
  <c i="1" r="AU56"/>
  <c i="3" r="T86"/>
  <c r="T85"/>
  <c i="2" r="R89"/>
  <c r="R88"/>
  <c r="P89"/>
  <c r="P88"/>
  <c i="1" r="AU55"/>
  <c i="2" r="T89"/>
  <c r="T88"/>
  <c r="BK89"/>
  <c r="J89"/>
  <c r="J60"/>
  <c i="3" r="BK125"/>
  <c r="J125"/>
  <c r="J63"/>
  <c i="4" r="BK80"/>
  <c r="J80"/>
  <c r="J59"/>
  <c i="1" r="BB54"/>
  <c r="W31"/>
  <c r="BD54"/>
  <c r="W33"/>
  <c i="4" r="J33"/>
  <c i="1" r="AV57"/>
  <c r="AT57"/>
  <c r="BC54"/>
  <c r="W32"/>
  <c i="3" r="F33"/>
  <c i="1" r="AZ56"/>
  <c i="2" r="F33"/>
  <c i="1" r="AZ55"/>
  <c r="BA54"/>
  <c r="W30"/>
  <c i="3" r="J33"/>
  <c i="1" r="AV56"/>
  <c r="AT56"/>
  <c i="4" r="F33"/>
  <c i="1" r="AZ57"/>
  <c i="2" r="J33"/>
  <c i="1" r="AV55"/>
  <c r="AT55"/>
  <c i="3" l="1" r="BK86"/>
  <c r="J86"/>
  <c r="J60"/>
  <c i="2" r="BK88"/>
  <c r="J88"/>
  <c r="J59"/>
  <c i="3" r="BK85"/>
  <c r="J85"/>
  <c i="1" r="AZ54"/>
  <c r="W29"/>
  <c i="4" r="J30"/>
  <c i="1" r="AG57"/>
  <c r="AN57"/>
  <c r="AX54"/>
  <c r="AU54"/>
  <c r="AY54"/>
  <c r="AW54"/>
  <c r="AK30"/>
  <c i="3" r="J30"/>
  <c i="1" r="AG56"/>
  <c r="AN56"/>
  <c i="3" l="1" r="J59"/>
  <c r="J39"/>
  <c i="4" r="J39"/>
  <c i="2" r="J30"/>
  <c i="1" r="AG55"/>
  <c r="AN55"/>
  <c r="AV54"/>
  <c r="AK29"/>
  <c i="2" l="1" r="J39"/>
  <c i="1" r="AT54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<sst xmlns="http://schemas.openxmlformats.org/spreadsheetml/2006/main">
  <si>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</si>
  <si>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</si>
  <si>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</si>
  <si>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</si>
  <si>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</si>
  <si>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{67e5f9a5-90a1-4c28-806f-ec8b15a868de}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</si>
  <si>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</si>
  <si>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</si>
  <si>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</si>
  <si>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</si>
  <si>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</si>
  <si>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</si>
  <si>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</si>
  <si>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</si>
  <si>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2020_12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</si>
  <si>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</si>
  <si>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</si>
  <si>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(UZ) - Obnova místní komunikace 13c, Malý Beranov 36, 58603</t>
  </si>
  <si>
    <t>KSO:</t>
  </si>
  <si>
    <t/>
  </si>
  <si>
    <t>CC-CZ:</t>
  </si>
  <si>
    <t>Místo:</t>
  </si>
  <si>
    <t>Malý Beranov</t>
  </si>
  <si>
    <t>Datum:</t>
  </si>
  <si>
    <t>7. 12. 2020</t>
  </si>
  <si>
    <t>Zadavatel:</t>
  </si>
  <si>
    <t>IČ:</t>
  </si>
  <si>
    <t>Obec Malý Beranov, Malý Beranov 36, 58603</t>
  </si>
  <si>
    <t>DIČ:</t>
  </si>
  <si>
    <t>Uchazeč:</t>
  </si>
  <si>
    <t>Vyplň údaj</t>
  </si>
  <si>
    <t>Projektant:</t>
  </si>
  <si>
    <t>Ing.Josef Slabý, Arnolec 30, Jamné 58827</t>
  </si>
  <si>
    <t>True</t>
  </si>
  <si>
    <t>Zpracovatel:</t>
  </si>
  <si>
    <t>Fr.Neuwirth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</si>
  <si>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</si>
  <si>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</si>
  <si>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</si>
  <si>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</si>
  <si>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</si>
  <si>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</si>
  <si>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</si>
  <si>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</si>
  <si>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</si>
  <si>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</si>
  <si>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</si>
  <si>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</si>
  <si>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</si>
  <si>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</si>
  <si>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</si>
  <si>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</si>
  <si>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</si>
  <si>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</si>
  <si>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</si>
  <si>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</si>
  <si>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</si>
  <si>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</si>
  <si>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</si>
  <si>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</si>
  <si>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</si>
  <si>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</si>
  <si>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</si>
  <si>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</si>
  <si>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</si>
  <si>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</si>
  <si>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</si>
  <si>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</si>
  <si>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</si>
  <si>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</si>
  <si>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</si>
  <si>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</si>
  <si>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</si>
  <si>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</si>
  <si>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</si>
  <si>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</si>
  <si>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</si>
  <si>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</si>
  <si>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místní komunikace M01</t>
  </si>
  <si>
    <t>STA</t>
  </si>
  <si>
    <t>1</t>
  </si>
  <si>
    <t>{0ab12d27-89fc-4551-8b6a-becbb36dfad2}</t>
  </si>
  <si>
    <t>2</t>
  </si>
  <si>
    <t>02</t>
  </si>
  <si>
    <t>vstupy, vjezdy</t>
  </si>
  <si>
    <t>{f2b4807c-424b-4ad2-8948-5dfe61f99fa0}</t>
  </si>
  <si>
    <t>03</t>
  </si>
  <si>
    <t>VON - vedlejší a ostatní náklady</t>
  </si>
  <si>
    <t>{baf626f6-a80e-4632-a7d4-064fea9e20e2}</t>
  </si>
  <si>
    <t>KRYCÍ LIST SOUPISU PRACÍ</t>
  </si>
  <si>
    <t>Objekt:</t>
  </si>
  <si>
    <t>01 - místní komunikace M01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</si>
  <si>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</si>
  <si>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</si>
  <si>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</si>
  <si>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</si>
  <si>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</si>
  <si>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</si>
  <si>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11 - Přípravné a přidružené práce</t>
  </si>
  <si>
    <t xml:space="preserve">    5 - Živičná vozovka TP170 - TDZ IV; PIII; D1-N-1</t>
  </si>
  <si>
    <t xml:space="preserve">    8 - Trubní vedení</t>
  </si>
  <si>
    <t xml:space="preserve">    91 - Doplňující konstrukce a práce pozemních komunikací, letišť a ploch</t>
  </si>
  <si>
    <t xml:space="preserve">    91 - 1 - Dopravní značení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</si>
  <si>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</si>
  <si>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</si>
  <si>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</si>
  <si>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</si>
  <si>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</si>
  <si>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</si>
  <si>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</si>
  <si>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</si>
  <si>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</si>
  <si>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</si>
  <si>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</si>
  <si>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</si>
  <si>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</si>
  <si>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</si>
  <si>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</si>
  <si>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</si>
  <si>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</si>
  <si>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</si>
  <si>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</si>
  <si>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</si>
  <si>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122452204</t>
  </si>
  <si>
    <t>Odkopávky a prokopávky nezapažené pro silnice a dálnice strojně v hornině třídy těžitelnosti II přes 100 do 500 m3</t>
  </si>
  <si>
    <t>m3</t>
  </si>
  <si>
    <t>CS ÚRS 2020 01</t>
  </si>
  <si>
    <t>4</t>
  </si>
  <si>
    <t>-198151831</t>
  </si>
  <si>
    <t>VV</t>
  </si>
  <si>
    <t>snížení úrovně po odebrání stábajícího podloží a srovnání</t>
  </si>
  <si>
    <t>(47,00*3,00+105,00*4,50+5,00*(5,50+4,50)*1/2+45,00*5,50+6,00*5,00*1/3)*0,17</t>
  </si>
  <si>
    <t>rozšíření komunikace nad šíři stávající</t>
  </si>
  <si>
    <t>(896,00-(130,00+532,50))*0,50-75,00*(1,50+0,80)*1/2*0,50</t>
  </si>
  <si>
    <t>snížení - provedení sanace podloží</t>
  </si>
  <si>
    <t>(47,00*3,00+105,00*4,50+5,00*(5,50+4,50)*1/2+45,00*5,50+6,00*5,00*1/3)*0,30</t>
  </si>
  <si>
    <t>Mezisoučet</t>
  </si>
  <si>
    <t>3</t>
  </si>
  <si>
    <t>132351101</t>
  </si>
  <si>
    <t>Hloubení nezapažených rýh šířky do 800 mm strojně s urovnáním dna do předepsaného profilu a spádu v hornině třídy těžitelnosti II skupiny 4 do 20 m3</t>
  </si>
  <si>
    <t>941499742</t>
  </si>
  <si>
    <t>přípojky pro napojení odtoku z vpustí do stávající kanalizace</t>
  </si>
  <si>
    <t>(2,00+3,00+4,00*2)*0,50*(0,50+1,00)*1/2</t>
  </si>
  <si>
    <t>133351101</t>
  </si>
  <si>
    <t>Hloubení nezapažených šachet strojně v hornině třídy těžitelnosti II skupiny 4 do 20 m3</t>
  </si>
  <si>
    <t>-1118344912</t>
  </si>
  <si>
    <t>výkop pro vpusti UV 1 - UV 4</t>
  </si>
  <si>
    <t>1,00*1,00*1,00*4</t>
  </si>
  <si>
    <t>174151101</t>
  </si>
  <si>
    <t>Zásyp sypaninou z jakékoliv horniny strojně s uložením výkopku ve vrstvách se zhutněním jam, šachet, rýh nebo kolem objektů v těchto vykopávkách</t>
  </si>
  <si>
    <t>-595386875</t>
  </si>
  <si>
    <t>stávající odvodňovací struha</t>
  </si>
  <si>
    <t>75,00*(1,50+0,80)*1/2*0,60</t>
  </si>
  <si>
    <t>5</t>
  </si>
  <si>
    <t>162651132</t>
  </si>
  <si>
    <t>Vodorovné přemístění výkopku nebo sypaniny po suchu na obvyklém dopravním prostředku, bez naložení výkopku, avšak se složením bez rozhrnutí z horniny třídy těžitelnosti II na vzdálenost skupiny 4 a 5 na vzdálenost přes 4 000 do 5 000 m ( vzdálenost skládky bude upřesněna )</t>
  </si>
  <si>
    <t>-1054028239</t>
  </si>
  <si>
    <t>"na skládku a zpět na zásypy" (494,745+4,875+4,000)+51,750</t>
  </si>
  <si>
    <t>6</t>
  </si>
  <si>
    <t>171251201</t>
  </si>
  <si>
    <t>Uložení sypaniny na skládky nebo meziskládky bez hutnění s upravením uložené sypaniny do předepsaného tvaru</t>
  </si>
  <si>
    <t>-1088809404</t>
  </si>
  <si>
    <t>(494,745+4,875+4,000)-51,750</t>
  </si>
  <si>
    <t>7</t>
  </si>
  <si>
    <t>171201221</t>
  </si>
  <si>
    <t>Poplatek za uložení stavebního odpadu na skládce (skládkovné) zeminy a kamení zatříděného do Katalogu odpadů pod kódem 17 05 04</t>
  </si>
  <si>
    <t>t</t>
  </si>
  <si>
    <t>-1990171070</t>
  </si>
  <si>
    <t>451,870*1,600</t>
  </si>
  <si>
    <t>11</t>
  </si>
  <si>
    <t>Přípravné a přidružené práce</t>
  </si>
  <si>
    <t>8</t>
  </si>
  <si>
    <t>113151111</t>
  </si>
  <si>
    <t>Rozebírání zpevněných ploch s přemístěním na skládku na vzdálenost do 20 m nebo s naložením na dopravní prostředek ze silničních panelů</t>
  </si>
  <si>
    <t>m2</t>
  </si>
  <si>
    <t>404666956</t>
  </si>
  <si>
    <t>část stávající komunikace</t>
  </si>
  <si>
    <t>50,00*2,60</t>
  </si>
  <si>
    <t>9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</si>
  <si>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</si>
  <si>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</si>
  <si>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-19980058</t>
  </si>
  <si>
    <t>47,00*3,00+69,00*(3,00+4,00)*1/2+35,00*4,00+6,00*5,00*1/3</t>
  </si>
  <si>
    <t>10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</si>
  <si>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</si>
  <si>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</si>
  <si>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-1119002843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</si>
  <si>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</si>
  <si>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</si>
  <si>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</si>
  <si>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-191384783</t>
  </si>
  <si>
    <t>stávající obrubníky</t>
  </si>
  <si>
    <t>30,000</t>
  </si>
  <si>
    <t>12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</si>
  <si>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</si>
  <si>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</si>
  <si>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-879385489</t>
  </si>
  <si>
    <t>13</t>
  </si>
  <si>
    <t>899202211</t>
  </si>
  <si>
    <t>Demontáž mříží litinových včetně rámů, hmotnosti jednotlivě přes 50 do 100 Kg</t>
  </si>
  <si>
    <t>kus</t>
  </si>
  <si>
    <t>1139397127</t>
  </si>
  <si>
    <t>14</t>
  </si>
  <si>
    <t>899203211</t>
  </si>
  <si>
    <t>Demontáž mříží litinových včetně rámů, hmotnosti jednotlivě přes 100 do 150 Kg</t>
  </si>
  <si>
    <t>802811973</t>
  </si>
  <si>
    <t>358315114</t>
  </si>
  <si>
    <t>Bourání stoky kompletní nebo vybourání otvorů průřezové plochy do 4 m2 ve stokách ze zdiva z prostého betonu</t>
  </si>
  <si>
    <t>1537597430</t>
  </si>
  <si>
    <t>betonová stoka krytá litinovým i mřížemi ( demontáž mříží v samostatné položce )</t>
  </si>
  <si>
    <t>5,00*0,80*1,00*1,10-(4,50*0,50*0,80+1,00*0,50*0,65)</t>
  </si>
  <si>
    <t>beton vpusti</t>
  </si>
  <si>
    <t>0,500</t>
  </si>
  <si>
    <t>Živičná vozovka TP170 - TDZ IV; PIII; D1-N-1</t>
  </si>
  <si>
    <t>16</t>
  </si>
  <si>
    <t>577134121</t>
  </si>
  <si>
    <t>Asfaltový beton vrstva obrusná ACO 11 (ABS) s rozprostřením a se zhutněním z nemodifikovaného asfaltu v pruhu šířky přes 3 m tř. I, po zhutnění tl. 40 mm</t>
  </si>
  <si>
    <t>-1888794822</t>
  </si>
  <si>
    <t>47,00*3,00+105,00*4,50+5,00*(4,50+5,50)*1/2+45,00*5,50+6,00*5,00*1/3</t>
  </si>
  <si>
    <t>17</t>
  </si>
  <si>
    <t>573211112</t>
  </si>
  <si>
    <t>Postřik spojovací PS bez posypu kamenivem z asfaltu silničního, v množství 0,70 kg/m2</t>
  </si>
  <si>
    <t>1408514404</t>
  </si>
  <si>
    <t>18</t>
  </si>
  <si>
    <t>565165121</t>
  </si>
  <si>
    <t>Asfaltový beton vrstva podkladní ACP 16+ (obalované kamenivo střednězrnné - OKS) s rozprostřením a zhutněním v pruhu šířky přes 3 m, po zhutnění tl. 80 mm</t>
  </si>
  <si>
    <t>1018771577</t>
  </si>
  <si>
    <t>19</t>
  </si>
  <si>
    <t>573111115</t>
  </si>
  <si>
    <t>Postřik infiltrační PI z asfaltu silničního s posypem kamenivem, v množství 2,50 kg/m2</t>
  </si>
  <si>
    <t>1018739928</t>
  </si>
  <si>
    <t>20</t>
  </si>
  <si>
    <t>564962111</t>
  </si>
  <si>
    <t>Podklad z mechanicky zpevněného kameniva MZK (minerální beton) s rozprostřením a s hutněním, po zhutnění tl. 200 mm ( Edef,2=140 MPa )</t>
  </si>
  <si>
    <t>-509577795</t>
  </si>
  <si>
    <t>564861111</t>
  </si>
  <si>
    <t>Podklad ze štěrkodrti ŠD s rozprostřením a zhutněním, po zhutnění tl. 200 mm ( Edef,2=80 MPa )</t>
  </si>
  <si>
    <t>24970076</t>
  </si>
  <si>
    <t>22</t>
  </si>
  <si>
    <t>181951114</t>
  </si>
  <si>
    <t>Úprava pláně vyrovnáním výškových rozdílů strojně v hornině třídy těžitelnosti II, skupiny 4 a 5 se zhutněním</t>
  </si>
  <si>
    <t>-298968277</t>
  </si>
  <si>
    <t>23</t>
  </si>
  <si>
    <t>564871116</t>
  </si>
  <si>
    <t>Podklad ze štěrkového materiálu frakce 0-200 mm ŠD s rozprostřením a zhutněním, po zhutnění tl. 300 mm</t>
  </si>
  <si>
    <t>-1676497826</t>
  </si>
  <si>
    <t>sanace pláně - štěrkový materiál frakce 0-200 mm</t>
  </si>
  <si>
    <t>896,000</t>
  </si>
  <si>
    <t>Trubní vedení</t>
  </si>
  <si>
    <t>24</t>
  </si>
  <si>
    <t>895941111</t>
  </si>
  <si>
    <t>Zřízení kompletní vpusti kanalizační uliční z plastových dílců PP</t>
  </si>
  <si>
    <t>921184586</t>
  </si>
  <si>
    <t>25</t>
  </si>
  <si>
    <t>M</t>
  </si>
  <si>
    <t>R_001</t>
  </si>
  <si>
    <t>Uliční vpusť PP polypropylenová 500×500 mm pro napojení odtoku DN150 mm, odtoková mříž prohnutá 500×500 mm, kalový koš ( dno, střední díl, horní díl )</t>
  </si>
  <si>
    <t>dle ceníku výrobce</t>
  </si>
  <si>
    <t>-1960434194</t>
  </si>
  <si>
    <t>26</t>
  </si>
  <si>
    <t>899204112</t>
  </si>
  <si>
    <t>Osazení mříží litinových včetně rámů a košů na bahno pro třídu zatížení D400, E600</t>
  </si>
  <si>
    <t>152393271</t>
  </si>
  <si>
    <t>27</t>
  </si>
  <si>
    <t>452312141</t>
  </si>
  <si>
    <t>Podkladní a zajišťovací konstrukce z betonu prostého v otevřeném výkopu sedlové lože pod potrubí z betonu tř. C 16/20</t>
  </si>
  <si>
    <t>23178504</t>
  </si>
  <si>
    <t>betonové lože pro osazení uličních vpustí</t>
  </si>
  <si>
    <t>(1,00*1,00*0,40-0,40*0,40*0,20)*4</t>
  </si>
  <si>
    <t>28</t>
  </si>
  <si>
    <t>452386121</t>
  </si>
  <si>
    <t>Podkladní a vyrovnávací konstrukce z betonu vyrovnávací prstence z prostého betonu tř. C 25/30 pod poklopy a mříže, výšky přes 100 do 200 mm</t>
  </si>
  <si>
    <t>-1023664038</t>
  </si>
  <si>
    <t>"UV 1 - UV 4" 1+1+1+1</t>
  </si>
  <si>
    <t>29</t>
  </si>
  <si>
    <t>871315221</t>
  </si>
  <si>
    <t>Kanalizační potrubí z tvrdého PVC v otevřeném výkopu ve sklonu do 20 %, hladkého plnostěnného jednovrstvého, tuhost třídy SN 8 DN 160</t>
  </si>
  <si>
    <t>-93453959</t>
  </si>
  <si>
    <t>napojení do stávající kanalizace</t>
  </si>
  <si>
    <t>2,50+3,50+4,50*2</t>
  </si>
  <si>
    <t>30</t>
  </si>
  <si>
    <t>877315211</t>
  </si>
  <si>
    <t>Montáž tvarovek na kanalizačním potrubí z trub z plastu z tvrdého PVC nebo z polypropylenu v otevřeném výkopu jednoosých DN 160 ( provedení sifonu )</t>
  </si>
  <si>
    <t>1284994412</t>
  </si>
  <si>
    <t>31</t>
  </si>
  <si>
    <t>28611361</t>
  </si>
  <si>
    <t>koleno kanalizační PVC KG 160x45°</t>
  </si>
  <si>
    <t>-1611064442</t>
  </si>
  <si>
    <t>32</t>
  </si>
  <si>
    <t>877 R_001</t>
  </si>
  <si>
    <t>Napojení kanalizačního potrubí nových přípojek do stávající dešťové kanalizace</t>
  </si>
  <si>
    <t>-947986984</t>
  </si>
  <si>
    <t>33</t>
  </si>
  <si>
    <t>451572111</t>
  </si>
  <si>
    <t>Lože pod potrubí, stoky a drobné objekty v otevřeném výkopu z kameniva drobného těženého 0 až 4 mm</t>
  </si>
  <si>
    <t>2048572270</t>
  </si>
  <si>
    <t>přípojky od uličních vpustí do stávající kanalizace</t>
  </si>
  <si>
    <t>"lože + obsyp" (2,50+3,50+4,50*2)*0,50*(0,50+1,00)*1/2</t>
  </si>
  <si>
    <t>34</t>
  </si>
  <si>
    <t>899722112</t>
  </si>
  <si>
    <t>Krytí potrubí z plastů výstražnou fólií z PVC šířky 25 cm</t>
  </si>
  <si>
    <t>-1438968521</t>
  </si>
  <si>
    <t>"přípojky DN160" 2,50+3,50+4,50*2</t>
  </si>
  <si>
    <t>35</t>
  </si>
  <si>
    <t>899331111</t>
  </si>
  <si>
    <t>Výšková úprava uličního vstupu nebo vpusti do 200 mm zvýšením poklopu</t>
  </si>
  <si>
    <t>-885327035</t>
  </si>
  <si>
    <t>91</t>
  </si>
  <si>
    <t>Doplňující konstrukce a práce pozemních komunikací, letišť a ploch</t>
  </si>
  <si>
    <t>36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</si>
  <si>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</si>
  <si>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</si>
  <si>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314159222</t>
  </si>
  <si>
    <t>"ABO 15/15" 60,000</t>
  </si>
  <si>
    <t>"ABO 15/25" 306,000</t>
  </si>
  <si>
    <t>"přechodový obrubník" 32,000</t>
  </si>
  <si>
    <t>37</t>
  </si>
  <si>
    <t>59217030</t>
  </si>
  <si>
    <t>obrubník betonový silniční přechodový 1000x150x150-250mm ( levý / pravý )</t>
  </si>
  <si>
    <t>1302429829</t>
  </si>
  <si>
    <t>32*1,01 'Přepočtené koeficientem množství</t>
  </si>
  <si>
    <t>38</t>
  </si>
  <si>
    <t>59217029</t>
  </si>
  <si>
    <t>obrubník betonový silniční nájezdový 1000x150x150mm</t>
  </si>
  <si>
    <t>333103033</t>
  </si>
  <si>
    <t>60*1,01 'Přepočtené koeficientem množství</t>
  </si>
  <si>
    <t>39</t>
  </si>
  <si>
    <t>59217031</t>
  </si>
  <si>
    <t>obrubník betonový silniční 1000x150x250mm</t>
  </si>
  <si>
    <t>-1277571498</t>
  </si>
  <si>
    <t>306*1,01 'Přepočtené koeficientem množství</t>
  </si>
  <si>
    <t>40</t>
  </si>
  <si>
    <t>919735112</t>
  </si>
  <si>
    <t>Řezání stávajícího živičného krytu nebo podkladu hloubky přes 50 do 100 mm</t>
  </si>
  <si>
    <t>1037913183</t>
  </si>
  <si>
    <t>napojení na stávající komunikace</t>
  </si>
  <si>
    <t>6,00+10,50</t>
  </si>
  <si>
    <t>41</t>
  </si>
  <si>
    <t>919121112</t>
  </si>
  <si>
    <t>Utěsnění dilatačních spár zálivkou za studena v cementobetonovém nebo živičném krytu včetně adhezního nátěru s těsnicím profilem pod zálivkou, pro komůrky šířky 10 mm, hloubky 25 mm</t>
  </si>
  <si>
    <t>1098237192</t>
  </si>
  <si>
    <t>napojení na stávající asfaltovou zpevněnou plochu</t>
  </si>
  <si>
    <t>42</t>
  </si>
  <si>
    <t>979123122</t>
  </si>
  <si>
    <t>Překrytí těsnění spáry samolepícím asfaltovým pruhem</t>
  </si>
  <si>
    <t>820620941</t>
  </si>
  <si>
    <t>91 - 1</t>
  </si>
  <si>
    <t>Dopravní značení</t>
  </si>
  <si>
    <t>43</t>
  </si>
  <si>
    <t>914111111</t>
  </si>
  <si>
    <t>Montáž svislé dopravní značky základní velikosti do 1 m2 objímkami na sloupky nebo konzoly</t>
  </si>
  <si>
    <t>-1513406443</t>
  </si>
  <si>
    <t>44</t>
  </si>
  <si>
    <t>40445617</t>
  </si>
  <si>
    <t>značky upravující přednost P7 500mm</t>
  </si>
  <si>
    <t>-1390200639</t>
  </si>
  <si>
    <t>45</t>
  </si>
  <si>
    <t>40445611</t>
  </si>
  <si>
    <t>značky upravující přednost P2, P3, P8 500mm</t>
  </si>
  <si>
    <t>990868382</t>
  </si>
  <si>
    <t>46</t>
  </si>
  <si>
    <t>914431112</t>
  </si>
  <si>
    <t>Montáž dopravního zrcadla na sloupky nebo konzoly velikosti do 1 m2</t>
  </si>
  <si>
    <t>-1658222538</t>
  </si>
  <si>
    <t>47</t>
  </si>
  <si>
    <t>40445204</t>
  </si>
  <si>
    <t>zrcadlo dopravní čtvercové 800x1000mm</t>
  </si>
  <si>
    <t>825447454</t>
  </si>
  <si>
    <t>48</t>
  </si>
  <si>
    <t>914511112</t>
  </si>
  <si>
    <t>Montáž sloupku dopravních značek délky do 3,5 m do hliníkové patky</t>
  </si>
  <si>
    <t>-198653820</t>
  </si>
  <si>
    <t>49</t>
  </si>
  <si>
    <t>40445225</t>
  </si>
  <si>
    <t>sloupek pro dopravní značku Zn D 60mm v 3,5m</t>
  </si>
  <si>
    <t>-1316740921</t>
  </si>
  <si>
    <t>50</t>
  </si>
  <si>
    <t>40445230</t>
  </si>
  <si>
    <t>sloupek pro dopravní značku Zn D 70mm v 3,5m</t>
  </si>
  <si>
    <t>171764079</t>
  </si>
  <si>
    <t>51</t>
  </si>
  <si>
    <t>40445240</t>
  </si>
  <si>
    <t>patka pro sloupek Al D 60mm</t>
  </si>
  <si>
    <t>-2062772291</t>
  </si>
  <si>
    <t>52</t>
  </si>
  <si>
    <t>40445241</t>
  </si>
  <si>
    <t>patka pro sloupek Al D 70mm</t>
  </si>
  <si>
    <t>-699965640</t>
  </si>
  <si>
    <t>53</t>
  </si>
  <si>
    <t>40445256</t>
  </si>
  <si>
    <t>svorka upínací na sloupek dopravní značky D 60mm</t>
  </si>
  <si>
    <t>1217574126</t>
  </si>
  <si>
    <t>54</t>
  </si>
  <si>
    <t>40445257</t>
  </si>
  <si>
    <t>svorka upínací na sloupek D 70mm</t>
  </si>
  <si>
    <t>-784608405</t>
  </si>
  <si>
    <t>55</t>
  </si>
  <si>
    <t>40445253</t>
  </si>
  <si>
    <t>víčko plastové na sloupek D 60mm</t>
  </si>
  <si>
    <t>-696678301</t>
  </si>
  <si>
    <t>56</t>
  </si>
  <si>
    <t>40445254</t>
  </si>
  <si>
    <t>víčko plastové na sloupek D 70mm</t>
  </si>
  <si>
    <t>-441769570</t>
  </si>
  <si>
    <t>997</t>
  </si>
  <si>
    <t>Přesun sutě</t>
  </si>
  <si>
    <t>57</t>
  </si>
  <si>
    <t>997221551</t>
  </si>
  <si>
    <t>Vodorovná doprava suti bez naložení, ale se složením a s hrubým urovnáním ze sypkých materiálů, na vzdálenost do 1 km</t>
  </si>
  <si>
    <t>-1137214468</t>
  </si>
  <si>
    <t>"asfalt + podkladní vrstvy - betonová suť" 117,150+291,150+6,105</t>
  </si>
  <si>
    <t>58</t>
  </si>
  <si>
    <t>997221559</t>
  </si>
  <si>
    <t>Vodorovná doprava suti bez naložení, ale se složením a s hrubým urovnáním Příplatek k ceně za každý další i započatý 1 km přes 1 km ( vzdálenost bude upřesněna )</t>
  </si>
  <si>
    <t>43680373</t>
  </si>
  <si>
    <t>414,405*4 'Přepočtené koeficientem množství</t>
  </si>
  <si>
    <t>59</t>
  </si>
  <si>
    <t>997221571</t>
  </si>
  <si>
    <t>Vodorovná doprava vybouraných hmot bez naložení, ale se složením a s hrubým urovnáním na vzdálenost do 1 km</t>
  </si>
  <si>
    <t>-417803219</t>
  </si>
  <si>
    <t>"vybourané obrubníky" 6,150</t>
  </si>
  <si>
    <t>"silniční panely" 46,150</t>
  </si>
  <si>
    <t>"žlabovky" 9,250</t>
  </si>
  <si>
    <t>"litinové mříže, rámy" 1,050</t>
  </si>
  <si>
    <t>60</t>
  </si>
  <si>
    <t>997221579</t>
  </si>
  <si>
    <t>Vodorovná doprava vybouraných hmot bez naložení, ale se složením a s hrubým urovnáním na vzdálenost Příplatek k ceně za každý další i započatý 1 km přes 1 km ( vzdálenost bude upřesněna )</t>
  </si>
  <si>
    <t>-217683220</t>
  </si>
  <si>
    <t>62,6*4 'Přepočtené koeficientem množství</t>
  </si>
  <si>
    <t>61</t>
  </si>
  <si>
    <t>997221611</t>
  </si>
  <si>
    <t>Nakládání na dopravní prostředky pro vodorovnou dopravu suti</t>
  </si>
  <si>
    <t>-842934788</t>
  </si>
  <si>
    <t>62</t>
  </si>
  <si>
    <t>997221612</t>
  </si>
  <si>
    <t>Nakládání na dopravní prostředky pro vodorovnou dopravu vybouraných hmot</t>
  </si>
  <si>
    <t>-1787655291</t>
  </si>
  <si>
    <t>63</t>
  </si>
  <si>
    <t>997221615</t>
  </si>
  <si>
    <t>Poplatek za uložení stavebního odpadu na skládce (skládkovné) z prostého betonu zatříděného do Katalogu odpadů pod kódem 17 01 01</t>
  </si>
  <si>
    <t>1466710916</t>
  </si>
  <si>
    <t>64</t>
  </si>
  <si>
    <t>997221645</t>
  </si>
  <si>
    <t>Poplatek za uložení stavebního odpadu na skládce (skládkovné) asfaltového bez obsahu dehtu zatříděného do Katalogu odpadů pod kódem 17 03 02</t>
  </si>
  <si>
    <t>-835043102</t>
  </si>
  <si>
    <t>65</t>
  </si>
  <si>
    <t>997221655</t>
  </si>
  <si>
    <t>-1950502164</t>
  </si>
  <si>
    <t>998</t>
  </si>
  <si>
    <t>Přesun hmot</t>
  </si>
  <si>
    <t>66</t>
  </si>
  <si>
    <t>998225111</t>
  </si>
  <si>
    <t>Přesun hmot pro komunikace s krytem z kameniva, monolitickým betonovým nebo živičným dopravní vzdálenost do 200 m jakékoliv délky objektu</t>
  </si>
  <si>
    <t>578225188</t>
  </si>
  <si>
    <t>02 - vstupy, vjezdy</t>
  </si>
  <si>
    <t xml:space="preserve">    5 - vstupy, vjezdy</t>
  </si>
  <si>
    <t xml:space="preserve">    9 - Ostatní konstrukce a práce, bourání</t>
  </si>
  <si>
    <t xml:space="preserve">      91 - Doplňující konstrukce a práce pozemních komunikací, letišť a ploch</t>
  </si>
  <si>
    <t>122251102</t>
  </si>
  <si>
    <t>Odkopávky a prokopávky nezapažené strojně v hornině třídy těžitelnosti I skupiny 3 přes 20 do 50 m3</t>
  </si>
  <si>
    <t>-466415487</t>
  </si>
  <si>
    <t>dlažba tl.60 mm - skladba tl.290 mm = 7,000</t>
  </si>
  <si>
    <t>dlažba tl.80 mm - skladba tl.370 mm = 61,000</t>
  </si>
  <si>
    <t>7,00*1,10*0,29+61,00*1,10*0,37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</si>
  <si>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</si>
  <si>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 ( vzdálenost skládky bude upřesněna )</t>
  </si>
  <si>
    <t>1507392285</t>
  </si>
  <si>
    <t>"výkopy celkem" 27,060</t>
  </si>
  <si>
    <t>1494776328</t>
  </si>
  <si>
    <t>171201231</t>
  </si>
  <si>
    <t>Poplatek za uložení stavebního odpadu na recyklační skládce (skládkovné) zeminy a kamení zatříděného do Katalogu odpadů pod kódem 17 05 04</t>
  </si>
  <si>
    <t>1689830823</t>
  </si>
  <si>
    <t>"výkopy celkem" 27,060*1,600</t>
  </si>
  <si>
    <t>Úprava pláně vyrovnáním výškových rozdílů strojně v hornině třídy těžitelnosti II, skupiny 4 a 5 se zhutněním ( sanace pláně není součástí výkazu výměr )</t>
  </si>
  <si>
    <t>-1023452465</t>
  </si>
  <si>
    <t>zhutnění na Edef,2=30 MPa</t>
  </si>
  <si>
    <t>"vstupy, vjezdy" 7,00+61,00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</si>
  <si>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</si>
  <si>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</si>
  <si>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887576106</t>
  </si>
  <si>
    <t>dlažba 200×100×60 mm přírodní</t>
  </si>
  <si>
    <t>"vstupy" 3,00+1,00*4</t>
  </si>
  <si>
    <t>59245018</t>
  </si>
  <si>
    <t>dlažba tvar obdélník betonová 200x100x60mm přírodní</t>
  </si>
  <si>
    <t>1661767128</t>
  </si>
  <si>
    <t>7*1,02 'Přepočtené koeficientem množství</t>
  </si>
  <si>
    <t>Podklad ze štěrkodrti ŠD s rozprostřením a zhutněním, po zhutnění tl. 200 mm frakce 8-16 ( Edef,=50 MPa )</t>
  </si>
  <si>
    <t>-2054888076</t>
  </si>
  <si>
    <t>"vstupy tl.dlažby 60 mm" 7,000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</si>
  <si>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</si>
  <si>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</si>
  <si>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-125917128</t>
  </si>
  <si>
    <t>dlažba 200×100×80 mm přírodní - vjezdy</t>
  </si>
  <si>
    <t>3,00*3+10,00+5,00*3+16,00+4,00+7,00</t>
  </si>
  <si>
    <t>59245020</t>
  </si>
  <si>
    <t>dlažba tvar obdélník betonová 200x100x80mm přírodní</t>
  </si>
  <si>
    <t>-1728670695</t>
  </si>
  <si>
    <t>61*1,02 'Přepočtené koeficientem množství</t>
  </si>
  <si>
    <t>564871111</t>
  </si>
  <si>
    <t>Podklad ze štěrkodrti ŠD s rozprostřením a zhutněním, po zhutnění tl. 250 mm ( Edef,2=50 MPa )</t>
  </si>
  <si>
    <t>597068204</t>
  </si>
  <si>
    <t>"vjezdy tl.dlažby 80 mm" 61,000</t>
  </si>
  <si>
    <t>Ostatní konstrukce a práce, bourání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</si>
  <si>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</si>
  <si>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</si>
  <si>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12567386</t>
  </si>
  <si>
    <t>2,00*2+2,50*2+1,00*12+1,20*2+1,60+1,50*5</t>
  </si>
  <si>
    <t>59217019</t>
  </si>
  <si>
    <t>obrubník betonový chodníkový 1000x100x200mm</t>
  </si>
  <si>
    <t>-13115474</t>
  </si>
  <si>
    <t>32,5*1,01 'Přepočtené koeficientem množství</t>
  </si>
  <si>
    <t>998223011</t>
  </si>
  <si>
    <t>Přesun hmot pro pozemní komunikace s krytem dlážděným dopravní vzdálenost do 200 m jakékoliv délky objektu</t>
  </si>
  <si>
    <t>-500626982</t>
  </si>
  <si>
    <t>03 - VON - vedlejší a ostatní náklady</t>
  </si>
  <si>
    <t>D1 - Vedlejší a ostatní náklady</t>
  </si>
  <si>
    <t>D1</t>
  </si>
  <si>
    <t>Vedlejší a ostatní náklady</t>
  </si>
  <si>
    <t>002-004.1</t>
  </si>
  <si>
    <t>Zařízení staveniště, vč. BOZP</t>
  </si>
  <si>
    <t>kpl</t>
  </si>
  <si>
    <t>1024</t>
  </si>
  <si>
    <t>002-005.1</t>
  </si>
  <si>
    <t>Publicita projektu dle podmínek dotačního titulu</t>
  </si>
  <si>
    <t>-96724028</t>
  </si>
  <si>
    <t>002-006</t>
  </si>
  <si>
    <t>Poskytnutí zařízení staveniště (jeho části) pro umožnění činnosti TDS, AD, SÚ, BOZP na stavbě</t>
  </si>
  <si>
    <t>002-303</t>
  </si>
  <si>
    <t>Náklady na technický dozor ( TDI )</t>
  </si>
  <si>
    <t>1739224081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</si>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</sst>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9" fillId="0" borderId="29" xfId="0" applyFont="1" applyBorder="1" applyAlignment="1">
      <alignment horizontal="left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2020_12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(UZ) - Obnova místní komunikace 13c, Malý Beranov 36, 58603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Malý Beranov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7. 12. 2020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Obec Malý Beranov, Malý Beranov 36, 58603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Ing.Josef Slabý, Arnolec 30, Jamné 58827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Fr.Neuwirth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místní komunikace M01'!J30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'01 - místní komunikace M01'!P88</f>
        <v>0</v>
      </c>
      <c r="AV55" s="121">
        <f>'01 - místní komunikace M01'!J33</f>
        <v>0</v>
      </c>
      <c r="AW55" s="121">
        <f>'01 - místní komunikace M01'!J34</f>
        <v>0</v>
      </c>
      <c r="AX55" s="121">
        <f>'01 - místní komunikace M01'!J35</f>
        <v>0</v>
      </c>
      <c r="AY55" s="121">
        <f>'01 - místní komunikace M01'!J36</f>
        <v>0</v>
      </c>
      <c r="AZ55" s="121">
        <f>'01 - místní komunikace M01'!F33</f>
        <v>0</v>
      </c>
      <c r="BA55" s="121">
        <f>'01 - místní komunikace M01'!F34</f>
        <v>0</v>
      </c>
      <c r="BB55" s="121">
        <f>'01 - místní komunikace M01'!F35</f>
        <v>0</v>
      </c>
      <c r="BC55" s="121">
        <f>'01 - místní komunikace M01'!F36</f>
        <v>0</v>
      </c>
      <c r="BD55" s="123">
        <f>'01 - místní komunikace M01'!F37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="7" customFormat="1" ht="16.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vstupy, vjezdy'!J30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'02 - vstupy, vjezdy'!P85</f>
        <v>0</v>
      </c>
      <c r="AV56" s="121">
        <f>'02 - vstupy, vjezdy'!J33</f>
        <v>0</v>
      </c>
      <c r="AW56" s="121">
        <f>'02 - vstupy, vjezdy'!J34</f>
        <v>0</v>
      </c>
      <c r="AX56" s="121">
        <f>'02 - vstupy, vjezdy'!J35</f>
        <v>0</v>
      </c>
      <c r="AY56" s="121">
        <f>'02 - vstupy, vjezdy'!J36</f>
        <v>0</v>
      </c>
      <c r="AZ56" s="121">
        <f>'02 - vstupy, vjezdy'!F33</f>
        <v>0</v>
      </c>
      <c r="BA56" s="121">
        <f>'02 - vstupy, vjezdy'!F34</f>
        <v>0</v>
      </c>
      <c r="BB56" s="121">
        <f>'02 - vstupy, vjezdy'!F35</f>
        <v>0</v>
      </c>
      <c r="BC56" s="121">
        <f>'02 - vstupy, vjezdy'!F36</f>
        <v>0</v>
      </c>
      <c r="BD56" s="123">
        <f>'02 - vstupy, vjezdy'!F37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VON - vedlejší a ost...'!J30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5">
        <v>0</v>
      </c>
      <c r="AT57" s="126">
        <f>ROUND(SUM(AV57:AW57),2)</f>
        <v>0</v>
      </c>
      <c r="AU57" s="127">
        <f>'03 - VON - vedlejší a ost...'!P80</f>
        <v>0</v>
      </c>
      <c r="AV57" s="126">
        <f>'03 - VON - vedlejší a ost...'!J33</f>
        <v>0</v>
      </c>
      <c r="AW57" s="126">
        <f>'03 - VON - vedlejší a ost...'!J34</f>
        <v>0</v>
      </c>
      <c r="AX57" s="126">
        <f>'03 - VON - vedlejší a ost...'!J35</f>
        <v>0</v>
      </c>
      <c r="AY57" s="126">
        <f>'03 - VON - vedlejší a ost...'!J36</f>
        <v>0</v>
      </c>
      <c r="AZ57" s="126">
        <f>'03 - VON - vedlejší a ost...'!F33</f>
        <v>0</v>
      </c>
      <c r="BA57" s="126">
        <f>'03 - VON - vedlejší a ost...'!F34</f>
        <v>0</v>
      </c>
      <c r="BB57" s="126">
        <f>'03 - VON - vedlejší a ost...'!F35</f>
        <v>0</v>
      </c>
      <c r="BC57" s="126">
        <f>'03 - VON - vedlejší a ost...'!F36</f>
        <v>0</v>
      </c>
      <c r="BD57" s="128">
        <f>'03 - VON - vedlejší a ost...'!F37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="2" customFormat="1" ht="6.96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sheet="1" formatColumns="0" formatRows="0" objects="1" scenarios="1" spinCount="100000" saltValue="n6BJGoZ/hZIdwOfn8CfEKZ1Sv+R2Etr9ypF97+guJvySdcvWMS3BTTpzVYqmkYaWtw+6Rr9oiLuy04eia+NQGg==" hashValue="QeNiavlfyc1ILqueph8qb5AbfCphhDZGrL8B4Nd4H443r1uyZsJ5VBMpF3kU966XCbe33cg4EUqSexcBCjqeFw==" algorithmName="SHA-512" password="CEE1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místní komunikace M01'!C2" display="/"/>
    <hyperlink ref="A56" location="'02 - vstupy, vjezdy'!C2" display="/"/>
    <hyperlink ref="A57" location="'03 - VON - vedlejší a ost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82</v>
      </c>
    </row>
    <row r="4" s="1" customFormat="1" ht="24.96" customHeight="1">
      <c r="B4" s="21"/>
      <c r="D4" s="133" t="s">
        <v>89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(UZ) - Obnova místní komunikace 13c, Malý Beranov 36, 58603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90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91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7. 12. 2020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32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34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">
        <v>35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36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38</v>
      </c>
      <c r="E30" s="39"/>
      <c r="F30" s="39"/>
      <c r="G30" s="39"/>
      <c r="H30" s="39"/>
      <c r="I30" s="137"/>
      <c r="J30" s="151">
        <f>ROUND(J88,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40</v>
      </c>
      <c r="G32" s="39"/>
      <c r="H32" s="39"/>
      <c r="I32" s="153" t="s">
        <v>39</v>
      </c>
      <c r="J32" s="152" t="s">
        <v>41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42</v>
      </c>
      <c r="E33" s="135" t="s">
        <v>43</v>
      </c>
      <c r="F33" s="155">
        <f>ROUND((SUM(BE88:BE238)),  2)</f>
        <v>0</v>
      </c>
      <c r="G33" s="39"/>
      <c r="H33" s="39"/>
      <c r="I33" s="156">
        <v>0.20999999999999999</v>
      </c>
      <c r="J33" s="155">
        <f>ROUND(((SUM(BE88:BE238))*I33),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44</v>
      </c>
      <c r="F34" s="155">
        <f>ROUND((SUM(BF88:BF238)),  2)</f>
        <v>0</v>
      </c>
      <c r="G34" s="39"/>
      <c r="H34" s="39"/>
      <c r="I34" s="156">
        <v>0.14999999999999999</v>
      </c>
      <c r="J34" s="155">
        <f>ROUND(((SUM(BF88:BF238))*I34),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45</v>
      </c>
      <c r="F35" s="155">
        <f>ROUND((SUM(BG88:BG238)),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46</v>
      </c>
      <c r="F36" s="155">
        <f>ROUND((SUM(BH88:BH238)),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47</v>
      </c>
      <c r="F37" s="155">
        <f>ROUND((SUM(BI88:BI238)),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(UZ) - Obnova místní komunikace 13c, Malý Beranov 36, 58603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01 - místní komunikace M01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Malý Beranov</v>
      </c>
      <c r="G52" s="41"/>
      <c r="H52" s="41"/>
      <c r="I52" s="141" t="s">
        <v>23</v>
      </c>
      <c r="J52" s="73" t="str">
        <f>IF(J12="","",J12)</f>
        <v>7. 12. 2020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Obec Malý Beranov, Malý Beranov 36, 58603</v>
      </c>
      <c r="G54" s="41"/>
      <c r="H54" s="41"/>
      <c r="I54" s="141" t="s">
        <v>31</v>
      </c>
      <c r="J54" s="37" t="str">
        <f>E21</f>
        <v>Ing.Josef Slabý, Arnolec 30, Jamné 58827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34</v>
      </c>
      <c r="J55" s="37" t="str">
        <f>E24</f>
        <v>Fr.Neuwirth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93</v>
      </c>
      <c r="D57" s="173"/>
      <c r="E57" s="173"/>
      <c r="F57" s="173"/>
      <c r="G57" s="173"/>
      <c r="H57" s="173"/>
      <c r="I57" s="174"/>
      <c r="J57" s="175" t="s">
        <v>94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70</v>
      </c>
      <c r="D59" s="41"/>
      <c r="E59" s="41"/>
      <c r="F59" s="41"/>
      <c r="G59" s="41"/>
      <c r="H59" s="41"/>
      <c r="I59" s="137"/>
      <c r="J59" s="103">
        <f>J88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="9" customFormat="1" ht="24.96" customHeight="1">
      <c r="A60" s="9"/>
      <c r="B60" s="177"/>
      <c r="C60" s="178"/>
      <c r="D60" s="179" t="s">
        <v>96</v>
      </c>
      <c r="E60" s="180"/>
      <c r="F60" s="180"/>
      <c r="G60" s="180"/>
      <c r="H60" s="180"/>
      <c r="I60" s="181"/>
      <c r="J60" s="182">
        <f>J89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97</v>
      </c>
      <c r="E61" s="187"/>
      <c r="F61" s="187"/>
      <c r="G61" s="187"/>
      <c r="H61" s="187"/>
      <c r="I61" s="188"/>
      <c r="J61" s="189">
        <f>J90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98</v>
      </c>
      <c r="E62" s="187"/>
      <c r="F62" s="187"/>
      <c r="G62" s="187"/>
      <c r="H62" s="187"/>
      <c r="I62" s="188"/>
      <c r="J62" s="189">
        <f>J120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99</v>
      </c>
      <c r="E63" s="187"/>
      <c r="F63" s="187"/>
      <c r="G63" s="187"/>
      <c r="H63" s="187"/>
      <c r="I63" s="188"/>
      <c r="J63" s="189">
        <f>J142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85"/>
      <c r="D64" s="186" t="s">
        <v>100</v>
      </c>
      <c r="E64" s="187"/>
      <c r="F64" s="187"/>
      <c r="G64" s="187"/>
      <c r="H64" s="187"/>
      <c r="I64" s="188"/>
      <c r="J64" s="189">
        <f>J156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85"/>
      <c r="D65" s="186" t="s">
        <v>101</v>
      </c>
      <c r="E65" s="187"/>
      <c r="F65" s="187"/>
      <c r="G65" s="187"/>
      <c r="H65" s="187"/>
      <c r="I65" s="188"/>
      <c r="J65" s="189">
        <f>J182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85"/>
      <c r="D66" s="186" t="s">
        <v>102</v>
      </c>
      <c r="E66" s="187"/>
      <c r="F66" s="187"/>
      <c r="G66" s="187"/>
      <c r="H66" s="187"/>
      <c r="I66" s="188"/>
      <c r="J66" s="189">
        <f>J203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4"/>
      <c r="C67" s="185"/>
      <c r="D67" s="186" t="s">
        <v>103</v>
      </c>
      <c r="E67" s="187"/>
      <c r="F67" s="187"/>
      <c r="G67" s="187"/>
      <c r="H67" s="187"/>
      <c r="I67" s="188"/>
      <c r="J67" s="189">
        <f>J218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4"/>
      <c r="C68" s="185"/>
      <c r="D68" s="186" t="s">
        <v>104</v>
      </c>
      <c r="E68" s="187"/>
      <c r="F68" s="187"/>
      <c r="G68" s="187"/>
      <c r="H68" s="187"/>
      <c r="I68" s="188"/>
      <c r="J68" s="189">
        <f>J237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60"/>
      <c r="C70" s="61"/>
      <c r="D70" s="61"/>
      <c r="E70" s="61"/>
      <c r="F70" s="61"/>
      <c r="G70" s="61"/>
      <c r="H70" s="61"/>
      <c r="I70" s="167"/>
      <c r="J70" s="61"/>
      <c r="K70" s="6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="2" customFormat="1" ht="6.96" customHeight="1">
      <c r="A74" s="39"/>
      <c r="B74" s="62"/>
      <c r="C74" s="63"/>
      <c r="D74" s="63"/>
      <c r="E74" s="63"/>
      <c r="F74" s="63"/>
      <c r="G74" s="63"/>
      <c r="H74" s="63"/>
      <c r="I74" s="170"/>
      <c r="J74" s="63"/>
      <c r="K74" s="63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4.96" customHeight="1">
      <c r="A75" s="39"/>
      <c r="B75" s="40"/>
      <c r="C75" s="24" t="s">
        <v>105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171" t="str">
        <f>E7</f>
        <v>(UZ) - Obnova místní komunikace 13c, Malý Beranov 36, 58603</v>
      </c>
      <c r="F78" s="33"/>
      <c r="G78" s="33"/>
      <c r="H78" s="33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90</v>
      </c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70" t="str">
        <f>E9</f>
        <v>01 - místní komunikace M01</v>
      </c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21</v>
      </c>
      <c r="D82" s="41"/>
      <c r="E82" s="41"/>
      <c r="F82" s="28" t="str">
        <f>F12</f>
        <v>Malý Beranov</v>
      </c>
      <c r="G82" s="41"/>
      <c r="H82" s="41"/>
      <c r="I82" s="141" t="s">
        <v>23</v>
      </c>
      <c r="J82" s="73" t="str">
        <f>IF(J12="","",J12)</f>
        <v>7. 12. 2020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40.05" customHeight="1">
      <c r="A84" s="39"/>
      <c r="B84" s="40"/>
      <c r="C84" s="33" t="s">
        <v>25</v>
      </c>
      <c r="D84" s="41"/>
      <c r="E84" s="41"/>
      <c r="F84" s="28" t="str">
        <f>E15</f>
        <v>Obec Malý Beranov, Malý Beranov 36, 58603</v>
      </c>
      <c r="G84" s="41"/>
      <c r="H84" s="41"/>
      <c r="I84" s="141" t="s">
        <v>31</v>
      </c>
      <c r="J84" s="37" t="str">
        <f>E21</f>
        <v>Ing.Josef Slabý, Arnolec 30, Jamné 58827</v>
      </c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1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141" t="s">
        <v>34</v>
      </c>
      <c r="J85" s="37" t="str">
        <f>E24</f>
        <v>Fr.Neuwirth</v>
      </c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137"/>
      <c r="J86" s="41"/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91"/>
      <c r="B87" s="192"/>
      <c r="C87" s="193" t="s">
        <v>106</v>
      </c>
      <c r="D87" s="194" t="s">
        <v>57</v>
      </c>
      <c r="E87" s="194" t="s">
        <v>53</v>
      </c>
      <c r="F87" s="194" t="s">
        <v>54</v>
      </c>
      <c r="G87" s="194" t="s">
        <v>107</v>
      </c>
      <c r="H87" s="194" t="s">
        <v>108</v>
      </c>
      <c r="I87" s="195" t="s">
        <v>109</v>
      </c>
      <c r="J87" s="194" t="s">
        <v>94</v>
      </c>
      <c r="K87" s="196" t="s">
        <v>110</v>
      </c>
      <c r="L87" s="197"/>
      <c r="M87" s="93" t="s">
        <v>19</v>
      </c>
      <c r="N87" s="94" t="s">
        <v>42</v>
      </c>
      <c r="O87" s="94" t="s">
        <v>111</v>
      </c>
      <c r="P87" s="94" t="s">
        <v>112</v>
      </c>
      <c r="Q87" s="94" t="s">
        <v>113</v>
      </c>
      <c r="R87" s="94" t="s">
        <v>114</v>
      </c>
      <c r="S87" s="94" t="s">
        <v>115</v>
      </c>
      <c r="T87" s="95" t="s">
        <v>116</v>
      </c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</row>
    <row r="88" s="2" customFormat="1" ht="22.8" customHeight="1">
      <c r="A88" s="39"/>
      <c r="B88" s="40"/>
      <c r="C88" s="100" t="s">
        <v>117</v>
      </c>
      <c r="D88" s="41"/>
      <c r="E88" s="41"/>
      <c r="F88" s="41"/>
      <c r="G88" s="41"/>
      <c r="H88" s="41"/>
      <c r="I88" s="137"/>
      <c r="J88" s="198">
        <f>BK88</f>
        <v>0</v>
      </c>
      <c r="K88" s="41"/>
      <c r="L88" s="45"/>
      <c r="M88" s="96"/>
      <c r="N88" s="199"/>
      <c r="O88" s="97"/>
      <c r="P88" s="200">
        <f>P89</f>
        <v>0</v>
      </c>
      <c r="Q88" s="97"/>
      <c r="R88" s="200">
        <f>R89</f>
        <v>101.59949940000001</v>
      </c>
      <c r="S88" s="97"/>
      <c r="T88" s="201">
        <f>T89</f>
        <v>477.35500000000002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71</v>
      </c>
      <c r="AU88" s="18" t="s">
        <v>95</v>
      </c>
      <c r="BK88" s="202">
        <f>BK89</f>
        <v>0</v>
      </c>
    </row>
    <row r="89" s="12" customFormat="1" ht="25.92" customHeight="1">
      <c r="A89" s="12"/>
      <c r="B89" s="203"/>
      <c r="C89" s="204"/>
      <c r="D89" s="205" t="s">
        <v>71</v>
      </c>
      <c r="E89" s="206" t="s">
        <v>118</v>
      </c>
      <c r="F89" s="206" t="s">
        <v>119</v>
      </c>
      <c r="G89" s="204"/>
      <c r="H89" s="204"/>
      <c r="I89" s="207"/>
      <c r="J89" s="208">
        <f>BK89</f>
        <v>0</v>
      </c>
      <c r="K89" s="204"/>
      <c r="L89" s="209"/>
      <c r="M89" s="210"/>
      <c r="N89" s="211"/>
      <c r="O89" s="211"/>
      <c r="P89" s="212">
        <f>P90+P120+P142+P156+P182+P203+P218+P237</f>
        <v>0</v>
      </c>
      <c r="Q89" s="211"/>
      <c r="R89" s="212">
        <f>R90+R120+R142+R156+R182+R203+R218+R237</f>
        <v>101.59949940000001</v>
      </c>
      <c r="S89" s="211"/>
      <c r="T89" s="213">
        <f>T90+T120+T142+T156+T182+T203+T218+T237</f>
        <v>477.35500000000002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4" t="s">
        <v>80</v>
      </c>
      <c r="AT89" s="215" t="s">
        <v>71</v>
      </c>
      <c r="AU89" s="215" t="s">
        <v>72</v>
      </c>
      <c r="AY89" s="214" t="s">
        <v>120</v>
      </c>
      <c r="BK89" s="216">
        <f>BK90+BK120+BK142+BK156+BK182+BK203+BK218+BK237</f>
        <v>0</v>
      </c>
    </row>
    <row r="90" s="12" customFormat="1" ht="22.8" customHeight="1">
      <c r="A90" s="12"/>
      <c r="B90" s="203"/>
      <c r="C90" s="204"/>
      <c r="D90" s="205" t="s">
        <v>71</v>
      </c>
      <c r="E90" s="217" t="s">
        <v>80</v>
      </c>
      <c r="F90" s="217" t="s">
        <v>121</v>
      </c>
      <c r="G90" s="204"/>
      <c r="H90" s="204"/>
      <c r="I90" s="207"/>
      <c r="J90" s="218">
        <f>BK90</f>
        <v>0</v>
      </c>
      <c r="K90" s="204"/>
      <c r="L90" s="209"/>
      <c r="M90" s="210"/>
      <c r="N90" s="211"/>
      <c r="O90" s="211"/>
      <c r="P90" s="212">
        <f>SUM(P91:P119)</f>
        <v>0</v>
      </c>
      <c r="Q90" s="211"/>
      <c r="R90" s="212">
        <f>SUM(R91:R119)</f>
        <v>0</v>
      </c>
      <c r="S90" s="211"/>
      <c r="T90" s="213">
        <f>SUM(T91:T119)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4" t="s">
        <v>80</v>
      </c>
      <c r="AT90" s="215" t="s">
        <v>71</v>
      </c>
      <c r="AU90" s="215" t="s">
        <v>80</v>
      </c>
      <c r="AY90" s="214" t="s">
        <v>120</v>
      </c>
      <c r="BK90" s="216">
        <f>SUM(BK91:BK119)</f>
        <v>0</v>
      </c>
    </row>
    <row r="91" s="2" customFormat="1" ht="21.75" customHeight="1">
      <c r="A91" s="39"/>
      <c r="B91" s="40"/>
      <c r="C91" s="219" t="s">
        <v>80</v>
      </c>
      <c r="D91" s="219" t="s">
        <v>122</v>
      </c>
      <c r="E91" s="220" t="s">
        <v>123</v>
      </c>
      <c r="F91" s="221" t="s">
        <v>124</v>
      </c>
      <c r="G91" s="222" t="s">
        <v>125</v>
      </c>
      <c r="H91" s="223">
        <v>494.745</v>
      </c>
      <c r="I91" s="224"/>
      <c r="J91" s="225">
        <f>ROUND(I91*H91,2)</f>
        <v>0</v>
      </c>
      <c r="K91" s="221" t="s">
        <v>126</v>
      </c>
      <c r="L91" s="45"/>
      <c r="M91" s="226" t="s">
        <v>19</v>
      </c>
      <c r="N91" s="227" t="s">
        <v>43</v>
      </c>
      <c r="O91" s="85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30" t="s">
        <v>127</v>
      </c>
      <c r="AT91" s="230" t="s">
        <v>122</v>
      </c>
      <c r="AU91" s="230" t="s">
        <v>82</v>
      </c>
      <c r="AY91" s="18" t="s">
        <v>120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8" t="s">
        <v>80</v>
      </c>
      <c r="BK91" s="231">
        <f>ROUND(I91*H91,2)</f>
        <v>0</v>
      </c>
      <c r="BL91" s="18" t="s">
        <v>127</v>
      </c>
      <c r="BM91" s="230" t="s">
        <v>128</v>
      </c>
    </row>
    <row r="92" s="13" customFormat="1">
      <c r="A92" s="13"/>
      <c r="B92" s="232"/>
      <c r="C92" s="233"/>
      <c r="D92" s="234" t="s">
        <v>129</v>
      </c>
      <c r="E92" s="235" t="s">
        <v>19</v>
      </c>
      <c r="F92" s="236" t="s">
        <v>130</v>
      </c>
      <c r="G92" s="233"/>
      <c r="H92" s="235" t="s">
        <v>19</v>
      </c>
      <c r="I92" s="237"/>
      <c r="J92" s="233"/>
      <c r="K92" s="233"/>
      <c r="L92" s="238"/>
      <c r="M92" s="239"/>
      <c r="N92" s="240"/>
      <c r="O92" s="240"/>
      <c r="P92" s="240"/>
      <c r="Q92" s="240"/>
      <c r="R92" s="240"/>
      <c r="S92" s="240"/>
      <c r="T92" s="24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2" t="s">
        <v>129</v>
      </c>
      <c r="AU92" s="242" t="s">
        <v>82</v>
      </c>
      <c r="AV92" s="13" t="s">
        <v>80</v>
      </c>
      <c r="AW92" s="13" t="s">
        <v>33</v>
      </c>
      <c r="AX92" s="13" t="s">
        <v>72</v>
      </c>
      <c r="AY92" s="242" t="s">
        <v>120</v>
      </c>
    </row>
    <row r="93" s="14" customFormat="1">
      <c r="A93" s="14"/>
      <c r="B93" s="243"/>
      <c r="C93" s="244"/>
      <c r="D93" s="234" t="s">
        <v>129</v>
      </c>
      <c r="E93" s="245" t="s">
        <v>19</v>
      </c>
      <c r="F93" s="246" t="s">
        <v>131</v>
      </c>
      <c r="G93" s="244"/>
      <c r="H93" s="247">
        <v>152.31999999999999</v>
      </c>
      <c r="I93" s="248"/>
      <c r="J93" s="244"/>
      <c r="K93" s="244"/>
      <c r="L93" s="249"/>
      <c r="M93" s="250"/>
      <c r="N93" s="251"/>
      <c r="O93" s="251"/>
      <c r="P93" s="251"/>
      <c r="Q93" s="251"/>
      <c r="R93" s="251"/>
      <c r="S93" s="251"/>
      <c r="T93" s="25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3" t="s">
        <v>129</v>
      </c>
      <c r="AU93" s="253" t="s">
        <v>82</v>
      </c>
      <c r="AV93" s="14" t="s">
        <v>82</v>
      </c>
      <c r="AW93" s="14" t="s">
        <v>33</v>
      </c>
      <c r="AX93" s="14" t="s">
        <v>72</v>
      </c>
      <c r="AY93" s="253" t="s">
        <v>120</v>
      </c>
    </row>
    <row r="94" s="13" customFormat="1">
      <c r="A94" s="13"/>
      <c r="B94" s="232"/>
      <c r="C94" s="233"/>
      <c r="D94" s="234" t="s">
        <v>129</v>
      </c>
      <c r="E94" s="235" t="s">
        <v>19</v>
      </c>
      <c r="F94" s="236" t="s">
        <v>132</v>
      </c>
      <c r="G94" s="233"/>
      <c r="H94" s="235" t="s">
        <v>19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2" t="s">
        <v>129</v>
      </c>
      <c r="AU94" s="242" t="s">
        <v>82</v>
      </c>
      <c r="AV94" s="13" t="s">
        <v>80</v>
      </c>
      <c r="AW94" s="13" t="s">
        <v>33</v>
      </c>
      <c r="AX94" s="13" t="s">
        <v>72</v>
      </c>
      <c r="AY94" s="242" t="s">
        <v>120</v>
      </c>
    </row>
    <row r="95" s="14" customFormat="1">
      <c r="A95" s="14"/>
      <c r="B95" s="243"/>
      <c r="C95" s="244"/>
      <c r="D95" s="234" t="s">
        <v>129</v>
      </c>
      <c r="E95" s="245" t="s">
        <v>19</v>
      </c>
      <c r="F95" s="246" t="s">
        <v>133</v>
      </c>
      <c r="G95" s="244"/>
      <c r="H95" s="247">
        <v>73.625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3" t="s">
        <v>129</v>
      </c>
      <c r="AU95" s="253" t="s">
        <v>82</v>
      </c>
      <c r="AV95" s="14" t="s">
        <v>82</v>
      </c>
      <c r="AW95" s="14" t="s">
        <v>33</v>
      </c>
      <c r="AX95" s="14" t="s">
        <v>72</v>
      </c>
      <c r="AY95" s="253" t="s">
        <v>120</v>
      </c>
    </row>
    <row r="96" s="13" customFormat="1">
      <c r="A96" s="13"/>
      <c r="B96" s="232"/>
      <c r="C96" s="233"/>
      <c r="D96" s="234" t="s">
        <v>129</v>
      </c>
      <c r="E96" s="235" t="s">
        <v>19</v>
      </c>
      <c r="F96" s="236" t="s">
        <v>134</v>
      </c>
      <c r="G96" s="233"/>
      <c r="H96" s="235" t="s">
        <v>19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129</v>
      </c>
      <c r="AU96" s="242" t="s">
        <v>82</v>
      </c>
      <c r="AV96" s="13" t="s">
        <v>80</v>
      </c>
      <c r="AW96" s="13" t="s">
        <v>33</v>
      </c>
      <c r="AX96" s="13" t="s">
        <v>72</v>
      </c>
      <c r="AY96" s="242" t="s">
        <v>120</v>
      </c>
    </row>
    <row r="97" s="14" customFormat="1">
      <c r="A97" s="14"/>
      <c r="B97" s="243"/>
      <c r="C97" s="244"/>
      <c r="D97" s="234" t="s">
        <v>129</v>
      </c>
      <c r="E97" s="245" t="s">
        <v>19</v>
      </c>
      <c r="F97" s="246" t="s">
        <v>135</v>
      </c>
      <c r="G97" s="244"/>
      <c r="H97" s="247">
        <v>268.80000000000001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3" t="s">
        <v>129</v>
      </c>
      <c r="AU97" s="253" t="s">
        <v>82</v>
      </c>
      <c r="AV97" s="14" t="s">
        <v>82</v>
      </c>
      <c r="AW97" s="14" t="s">
        <v>33</v>
      </c>
      <c r="AX97" s="14" t="s">
        <v>72</v>
      </c>
      <c r="AY97" s="253" t="s">
        <v>120</v>
      </c>
    </row>
    <row r="98" s="15" customFormat="1">
      <c r="A98" s="15"/>
      <c r="B98" s="254"/>
      <c r="C98" s="255"/>
      <c r="D98" s="234" t="s">
        <v>129</v>
      </c>
      <c r="E98" s="256" t="s">
        <v>19</v>
      </c>
      <c r="F98" s="257" t="s">
        <v>136</v>
      </c>
      <c r="G98" s="255"/>
      <c r="H98" s="258">
        <v>494.745</v>
      </c>
      <c r="I98" s="259"/>
      <c r="J98" s="255"/>
      <c r="K98" s="255"/>
      <c r="L98" s="260"/>
      <c r="M98" s="261"/>
      <c r="N98" s="262"/>
      <c r="O98" s="262"/>
      <c r="P98" s="262"/>
      <c r="Q98" s="262"/>
      <c r="R98" s="262"/>
      <c r="S98" s="262"/>
      <c r="T98" s="263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4" t="s">
        <v>129</v>
      </c>
      <c r="AU98" s="264" t="s">
        <v>82</v>
      </c>
      <c r="AV98" s="15" t="s">
        <v>137</v>
      </c>
      <c r="AW98" s="15" t="s">
        <v>33</v>
      </c>
      <c r="AX98" s="15" t="s">
        <v>80</v>
      </c>
      <c r="AY98" s="264" t="s">
        <v>120</v>
      </c>
    </row>
    <row r="99" s="2" customFormat="1" ht="21.75" customHeight="1">
      <c r="A99" s="39"/>
      <c r="B99" s="40"/>
      <c r="C99" s="219" t="s">
        <v>82</v>
      </c>
      <c r="D99" s="219" t="s">
        <v>122</v>
      </c>
      <c r="E99" s="220" t="s">
        <v>138</v>
      </c>
      <c r="F99" s="221" t="s">
        <v>139</v>
      </c>
      <c r="G99" s="222" t="s">
        <v>125</v>
      </c>
      <c r="H99" s="223">
        <v>4.875</v>
      </c>
      <c r="I99" s="224"/>
      <c r="J99" s="225">
        <f>ROUND(I99*H99,2)</f>
        <v>0</v>
      </c>
      <c r="K99" s="221" t="s">
        <v>126</v>
      </c>
      <c r="L99" s="45"/>
      <c r="M99" s="226" t="s">
        <v>19</v>
      </c>
      <c r="N99" s="227" t="s">
        <v>43</v>
      </c>
      <c r="O99" s="8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30" t="s">
        <v>127</v>
      </c>
      <c r="AT99" s="230" t="s">
        <v>122</v>
      </c>
      <c r="AU99" s="230" t="s">
        <v>82</v>
      </c>
      <c r="AY99" s="18" t="s">
        <v>120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8" t="s">
        <v>80</v>
      </c>
      <c r="BK99" s="231">
        <f>ROUND(I99*H99,2)</f>
        <v>0</v>
      </c>
      <c r="BL99" s="18" t="s">
        <v>127</v>
      </c>
      <c r="BM99" s="230" t="s">
        <v>140</v>
      </c>
    </row>
    <row r="100" s="13" customFormat="1">
      <c r="A100" s="13"/>
      <c r="B100" s="232"/>
      <c r="C100" s="233"/>
      <c r="D100" s="234" t="s">
        <v>129</v>
      </c>
      <c r="E100" s="235" t="s">
        <v>19</v>
      </c>
      <c r="F100" s="236" t="s">
        <v>141</v>
      </c>
      <c r="G100" s="233"/>
      <c r="H100" s="235" t="s">
        <v>19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129</v>
      </c>
      <c r="AU100" s="242" t="s">
        <v>82</v>
      </c>
      <c r="AV100" s="13" t="s">
        <v>80</v>
      </c>
      <c r="AW100" s="13" t="s">
        <v>33</v>
      </c>
      <c r="AX100" s="13" t="s">
        <v>72</v>
      </c>
      <c r="AY100" s="242" t="s">
        <v>120</v>
      </c>
    </row>
    <row r="101" s="14" customFormat="1">
      <c r="A101" s="14"/>
      <c r="B101" s="243"/>
      <c r="C101" s="244"/>
      <c r="D101" s="234" t="s">
        <v>129</v>
      </c>
      <c r="E101" s="245" t="s">
        <v>19</v>
      </c>
      <c r="F101" s="246" t="s">
        <v>142</v>
      </c>
      <c r="G101" s="244"/>
      <c r="H101" s="247">
        <v>4.875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3" t="s">
        <v>129</v>
      </c>
      <c r="AU101" s="253" t="s">
        <v>82</v>
      </c>
      <c r="AV101" s="14" t="s">
        <v>82</v>
      </c>
      <c r="AW101" s="14" t="s">
        <v>33</v>
      </c>
      <c r="AX101" s="14" t="s">
        <v>72</v>
      </c>
      <c r="AY101" s="253" t="s">
        <v>120</v>
      </c>
    </row>
    <row r="102" s="15" customFormat="1">
      <c r="A102" s="15"/>
      <c r="B102" s="254"/>
      <c r="C102" s="255"/>
      <c r="D102" s="234" t="s">
        <v>129</v>
      </c>
      <c r="E102" s="256" t="s">
        <v>19</v>
      </c>
      <c r="F102" s="257" t="s">
        <v>136</v>
      </c>
      <c r="G102" s="255"/>
      <c r="H102" s="258">
        <v>4.875</v>
      </c>
      <c r="I102" s="259"/>
      <c r="J102" s="255"/>
      <c r="K102" s="255"/>
      <c r="L102" s="260"/>
      <c r="M102" s="261"/>
      <c r="N102" s="262"/>
      <c r="O102" s="262"/>
      <c r="P102" s="262"/>
      <c r="Q102" s="262"/>
      <c r="R102" s="262"/>
      <c r="S102" s="262"/>
      <c r="T102" s="263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4" t="s">
        <v>129</v>
      </c>
      <c r="AU102" s="264" t="s">
        <v>82</v>
      </c>
      <c r="AV102" s="15" t="s">
        <v>137</v>
      </c>
      <c r="AW102" s="15" t="s">
        <v>33</v>
      </c>
      <c r="AX102" s="15" t="s">
        <v>80</v>
      </c>
      <c r="AY102" s="264" t="s">
        <v>120</v>
      </c>
    </row>
    <row r="103" s="2" customFormat="1" ht="16.5" customHeight="1">
      <c r="A103" s="39"/>
      <c r="B103" s="40"/>
      <c r="C103" s="219" t="s">
        <v>137</v>
      </c>
      <c r="D103" s="219" t="s">
        <v>122</v>
      </c>
      <c r="E103" s="220" t="s">
        <v>143</v>
      </c>
      <c r="F103" s="221" t="s">
        <v>144</v>
      </c>
      <c r="G103" s="222" t="s">
        <v>125</v>
      </c>
      <c r="H103" s="223">
        <v>4</v>
      </c>
      <c r="I103" s="224"/>
      <c r="J103" s="225">
        <f>ROUND(I103*H103,2)</f>
        <v>0</v>
      </c>
      <c r="K103" s="221" t="s">
        <v>126</v>
      </c>
      <c r="L103" s="45"/>
      <c r="M103" s="226" t="s">
        <v>19</v>
      </c>
      <c r="N103" s="227" t="s">
        <v>43</v>
      </c>
      <c r="O103" s="85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0" t="s">
        <v>127</v>
      </c>
      <c r="AT103" s="230" t="s">
        <v>122</v>
      </c>
      <c r="AU103" s="230" t="s">
        <v>82</v>
      </c>
      <c r="AY103" s="18" t="s">
        <v>120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8" t="s">
        <v>80</v>
      </c>
      <c r="BK103" s="231">
        <f>ROUND(I103*H103,2)</f>
        <v>0</v>
      </c>
      <c r="BL103" s="18" t="s">
        <v>127</v>
      </c>
      <c r="BM103" s="230" t="s">
        <v>145</v>
      </c>
    </row>
    <row r="104" s="13" customFormat="1">
      <c r="A104" s="13"/>
      <c r="B104" s="232"/>
      <c r="C104" s="233"/>
      <c r="D104" s="234" t="s">
        <v>129</v>
      </c>
      <c r="E104" s="235" t="s">
        <v>19</v>
      </c>
      <c r="F104" s="236" t="s">
        <v>146</v>
      </c>
      <c r="G104" s="233"/>
      <c r="H104" s="235" t="s">
        <v>19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129</v>
      </c>
      <c r="AU104" s="242" t="s">
        <v>82</v>
      </c>
      <c r="AV104" s="13" t="s">
        <v>80</v>
      </c>
      <c r="AW104" s="13" t="s">
        <v>33</v>
      </c>
      <c r="AX104" s="13" t="s">
        <v>72</v>
      </c>
      <c r="AY104" s="242" t="s">
        <v>120</v>
      </c>
    </row>
    <row r="105" s="14" customFormat="1">
      <c r="A105" s="14"/>
      <c r="B105" s="243"/>
      <c r="C105" s="244"/>
      <c r="D105" s="234" t="s">
        <v>129</v>
      </c>
      <c r="E105" s="245" t="s">
        <v>19</v>
      </c>
      <c r="F105" s="246" t="s">
        <v>147</v>
      </c>
      <c r="G105" s="244"/>
      <c r="H105" s="247">
        <v>4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129</v>
      </c>
      <c r="AU105" s="253" t="s">
        <v>82</v>
      </c>
      <c r="AV105" s="14" t="s">
        <v>82</v>
      </c>
      <c r="AW105" s="14" t="s">
        <v>33</v>
      </c>
      <c r="AX105" s="14" t="s">
        <v>72</v>
      </c>
      <c r="AY105" s="253" t="s">
        <v>120</v>
      </c>
    </row>
    <row r="106" s="15" customFormat="1">
      <c r="A106" s="15"/>
      <c r="B106" s="254"/>
      <c r="C106" s="255"/>
      <c r="D106" s="234" t="s">
        <v>129</v>
      </c>
      <c r="E106" s="256" t="s">
        <v>19</v>
      </c>
      <c r="F106" s="257" t="s">
        <v>136</v>
      </c>
      <c r="G106" s="255"/>
      <c r="H106" s="258">
        <v>4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4" t="s">
        <v>129</v>
      </c>
      <c r="AU106" s="264" t="s">
        <v>82</v>
      </c>
      <c r="AV106" s="15" t="s">
        <v>137</v>
      </c>
      <c r="AW106" s="15" t="s">
        <v>33</v>
      </c>
      <c r="AX106" s="15" t="s">
        <v>80</v>
      </c>
      <c r="AY106" s="264" t="s">
        <v>120</v>
      </c>
    </row>
    <row r="107" s="2" customFormat="1" ht="21.75" customHeight="1">
      <c r="A107" s="39"/>
      <c r="B107" s="40"/>
      <c r="C107" s="219" t="s">
        <v>127</v>
      </c>
      <c r="D107" s="219" t="s">
        <v>122</v>
      </c>
      <c r="E107" s="220" t="s">
        <v>148</v>
      </c>
      <c r="F107" s="221" t="s">
        <v>149</v>
      </c>
      <c r="G107" s="222" t="s">
        <v>125</v>
      </c>
      <c r="H107" s="223">
        <v>51.75</v>
      </c>
      <c r="I107" s="224"/>
      <c r="J107" s="225">
        <f>ROUND(I107*H107,2)</f>
        <v>0</v>
      </c>
      <c r="K107" s="221" t="s">
        <v>126</v>
      </c>
      <c r="L107" s="45"/>
      <c r="M107" s="226" t="s">
        <v>19</v>
      </c>
      <c r="N107" s="227" t="s">
        <v>43</v>
      </c>
      <c r="O107" s="8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0" t="s">
        <v>127</v>
      </c>
      <c r="AT107" s="230" t="s">
        <v>122</v>
      </c>
      <c r="AU107" s="230" t="s">
        <v>82</v>
      </c>
      <c r="AY107" s="18" t="s">
        <v>120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8" t="s">
        <v>80</v>
      </c>
      <c r="BK107" s="231">
        <f>ROUND(I107*H107,2)</f>
        <v>0</v>
      </c>
      <c r="BL107" s="18" t="s">
        <v>127</v>
      </c>
      <c r="BM107" s="230" t="s">
        <v>150</v>
      </c>
    </row>
    <row r="108" s="13" customFormat="1">
      <c r="A108" s="13"/>
      <c r="B108" s="232"/>
      <c r="C108" s="233"/>
      <c r="D108" s="234" t="s">
        <v>129</v>
      </c>
      <c r="E108" s="235" t="s">
        <v>19</v>
      </c>
      <c r="F108" s="236" t="s">
        <v>151</v>
      </c>
      <c r="G108" s="233"/>
      <c r="H108" s="235" t="s">
        <v>19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129</v>
      </c>
      <c r="AU108" s="242" t="s">
        <v>82</v>
      </c>
      <c r="AV108" s="13" t="s">
        <v>80</v>
      </c>
      <c r="AW108" s="13" t="s">
        <v>33</v>
      </c>
      <c r="AX108" s="13" t="s">
        <v>72</v>
      </c>
      <c r="AY108" s="242" t="s">
        <v>120</v>
      </c>
    </row>
    <row r="109" s="14" customFormat="1">
      <c r="A109" s="14"/>
      <c r="B109" s="243"/>
      <c r="C109" s="244"/>
      <c r="D109" s="234" t="s">
        <v>129</v>
      </c>
      <c r="E109" s="245" t="s">
        <v>19</v>
      </c>
      <c r="F109" s="246" t="s">
        <v>152</v>
      </c>
      <c r="G109" s="244"/>
      <c r="H109" s="247">
        <v>51.75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129</v>
      </c>
      <c r="AU109" s="253" t="s">
        <v>82</v>
      </c>
      <c r="AV109" s="14" t="s">
        <v>82</v>
      </c>
      <c r="AW109" s="14" t="s">
        <v>33</v>
      </c>
      <c r="AX109" s="14" t="s">
        <v>72</v>
      </c>
      <c r="AY109" s="253" t="s">
        <v>120</v>
      </c>
    </row>
    <row r="110" s="15" customFormat="1">
      <c r="A110" s="15"/>
      <c r="B110" s="254"/>
      <c r="C110" s="255"/>
      <c r="D110" s="234" t="s">
        <v>129</v>
      </c>
      <c r="E110" s="256" t="s">
        <v>19</v>
      </c>
      <c r="F110" s="257" t="s">
        <v>136</v>
      </c>
      <c r="G110" s="255"/>
      <c r="H110" s="258">
        <v>51.75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4" t="s">
        <v>129</v>
      </c>
      <c r="AU110" s="264" t="s">
        <v>82</v>
      </c>
      <c r="AV110" s="15" t="s">
        <v>137</v>
      </c>
      <c r="AW110" s="15" t="s">
        <v>33</v>
      </c>
      <c r="AX110" s="15" t="s">
        <v>80</v>
      </c>
      <c r="AY110" s="264" t="s">
        <v>120</v>
      </c>
    </row>
    <row r="111" s="2" customFormat="1" ht="33" customHeight="1">
      <c r="A111" s="39"/>
      <c r="B111" s="40"/>
      <c r="C111" s="219" t="s">
        <v>153</v>
      </c>
      <c r="D111" s="219" t="s">
        <v>122</v>
      </c>
      <c r="E111" s="220" t="s">
        <v>154</v>
      </c>
      <c r="F111" s="221" t="s">
        <v>155</v>
      </c>
      <c r="G111" s="222" t="s">
        <v>125</v>
      </c>
      <c r="H111" s="223">
        <v>555.37</v>
      </c>
      <c r="I111" s="224"/>
      <c r="J111" s="225">
        <f>ROUND(I111*H111,2)</f>
        <v>0</v>
      </c>
      <c r="K111" s="221" t="s">
        <v>126</v>
      </c>
      <c r="L111" s="45"/>
      <c r="M111" s="226" t="s">
        <v>19</v>
      </c>
      <c r="N111" s="227" t="s">
        <v>43</v>
      </c>
      <c r="O111" s="85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0" t="s">
        <v>127</v>
      </c>
      <c r="AT111" s="230" t="s">
        <v>122</v>
      </c>
      <c r="AU111" s="230" t="s">
        <v>82</v>
      </c>
      <c r="AY111" s="18" t="s">
        <v>120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8" t="s">
        <v>80</v>
      </c>
      <c r="BK111" s="231">
        <f>ROUND(I111*H111,2)</f>
        <v>0</v>
      </c>
      <c r="BL111" s="18" t="s">
        <v>127</v>
      </c>
      <c r="BM111" s="230" t="s">
        <v>156</v>
      </c>
    </row>
    <row r="112" s="14" customFormat="1">
      <c r="A112" s="14"/>
      <c r="B112" s="243"/>
      <c r="C112" s="244"/>
      <c r="D112" s="234" t="s">
        <v>129</v>
      </c>
      <c r="E112" s="245" t="s">
        <v>19</v>
      </c>
      <c r="F112" s="246" t="s">
        <v>157</v>
      </c>
      <c r="G112" s="244"/>
      <c r="H112" s="247">
        <v>555.37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3" t="s">
        <v>129</v>
      </c>
      <c r="AU112" s="253" t="s">
        <v>82</v>
      </c>
      <c r="AV112" s="14" t="s">
        <v>82</v>
      </c>
      <c r="AW112" s="14" t="s">
        <v>33</v>
      </c>
      <c r="AX112" s="14" t="s">
        <v>72</v>
      </c>
      <c r="AY112" s="253" t="s">
        <v>120</v>
      </c>
    </row>
    <row r="113" s="15" customFormat="1">
      <c r="A113" s="15"/>
      <c r="B113" s="254"/>
      <c r="C113" s="255"/>
      <c r="D113" s="234" t="s">
        <v>129</v>
      </c>
      <c r="E113" s="256" t="s">
        <v>19</v>
      </c>
      <c r="F113" s="257" t="s">
        <v>136</v>
      </c>
      <c r="G113" s="255"/>
      <c r="H113" s="258">
        <v>555.37</v>
      </c>
      <c r="I113" s="259"/>
      <c r="J113" s="255"/>
      <c r="K113" s="255"/>
      <c r="L113" s="260"/>
      <c r="M113" s="261"/>
      <c r="N113" s="262"/>
      <c r="O113" s="262"/>
      <c r="P113" s="262"/>
      <c r="Q113" s="262"/>
      <c r="R113" s="262"/>
      <c r="S113" s="262"/>
      <c r="T113" s="263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4" t="s">
        <v>129</v>
      </c>
      <c r="AU113" s="264" t="s">
        <v>82</v>
      </c>
      <c r="AV113" s="15" t="s">
        <v>137</v>
      </c>
      <c r="AW113" s="15" t="s">
        <v>33</v>
      </c>
      <c r="AX113" s="15" t="s">
        <v>80</v>
      </c>
      <c r="AY113" s="264" t="s">
        <v>120</v>
      </c>
    </row>
    <row r="114" s="2" customFormat="1" ht="21.75" customHeight="1">
      <c r="A114" s="39"/>
      <c r="B114" s="40"/>
      <c r="C114" s="219" t="s">
        <v>158</v>
      </c>
      <c r="D114" s="219" t="s">
        <v>122</v>
      </c>
      <c r="E114" s="220" t="s">
        <v>159</v>
      </c>
      <c r="F114" s="221" t="s">
        <v>160</v>
      </c>
      <c r="G114" s="222" t="s">
        <v>125</v>
      </c>
      <c r="H114" s="223">
        <v>451.87</v>
      </c>
      <c r="I114" s="224"/>
      <c r="J114" s="225">
        <f>ROUND(I114*H114,2)</f>
        <v>0</v>
      </c>
      <c r="K114" s="221" t="s">
        <v>126</v>
      </c>
      <c r="L114" s="45"/>
      <c r="M114" s="226" t="s">
        <v>19</v>
      </c>
      <c r="N114" s="227" t="s">
        <v>43</v>
      </c>
      <c r="O114" s="8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0" t="s">
        <v>127</v>
      </c>
      <c r="AT114" s="230" t="s">
        <v>122</v>
      </c>
      <c r="AU114" s="230" t="s">
        <v>82</v>
      </c>
      <c r="AY114" s="18" t="s">
        <v>120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8" t="s">
        <v>80</v>
      </c>
      <c r="BK114" s="231">
        <f>ROUND(I114*H114,2)</f>
        <v>0</v>
      </c>
      <c r="BL114" s="18" t="s">
        <v>127</v>
      </c>
      <c r="BM114" s="230" t="s">
        <v>161</v>
      </c>
    </row>
    <row r="115" s="14" customFormat="1">
      <c r="A115" s="14"/>
      <c r="B115" s="243"/>
      <c r="C115" s="244"/>
      <c r="D115" s="234" t="s">
        <v>129</v>
      </c>
      <c r="E115" s="245" t="s">
        <v>19</v>
      </c>
      <c r="F115" s="246" t="s">
        <v>162</v>
      </c>
      <c r="G115" s="244"/>
      <c r="H115" s="247">
        <v>451.87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3" t="s">
        <v>129</v>
      </c>
      <c r="AU115" s="253" t="s">
        <v>82</v>
      </c>
      <c r="AV115" s="14" t="s">
        <v>82</v>
      </c>
      <c r="AW115" s="14" t="s">
        <v>33</v>
      </c>
      <c r="AX115" s="14" t="s">
        <v>72</v>
      </c>
      <c r="AY115" s="253" t="s">
        <v>120</v>
      </c>
    </row>
    <row r="116" s="15" customFormat="1">
      <c r="A116" s="15"/>
      <c r="B116" s="254"/>
      <c r="C116" s="255"/>
      <c r="D116" s="234" t="s">
        <v>129</v>
      </c>
      <c r="E116" s="256" t="s">
        <v>19</v>
      </c>
      <c r="F116" s="257" t="s">
        <v>136</v>
      </c>
      <c r="G116" s="255"/>
      <c r="H116" s="258">
        <v>451.87</v>
      </c>
      <c r="I116" s="259"/>
      <c r="J116" s="255"/>
      <c r="K116" s="255"/>
      <c r="L116" s="260"/>
      <c r="M116" s="261"/>
      <c r="N116" s="262"/>
      <c r="O116" s="262"/>
      <c r="P116" s="262"/>
      <c r="Q116" s="262"/>
      <c r="R116" s="262"/>
      <c r="S116" s="262"/>
      <c r="T116" s="263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4" t="s">
        <v>129</v>
      </c>
      <c r="AU116" s="264" t="s">
        <v>82</v>
      </c>
      <c r="AV116" s="15" t="s">
        <v>137</v>
      </c>
      <c r="AW116" s="15" t="s">
        <v>33</v>
      </c>
      <c r="AX116" s="15" t="s">
        <v>80</v>
      </c>
      <c r="AY116" s="264" t="s">
        <v>120</v>
      </c>
    </row>
    <row r="117" s="2" customFormat="1" ht="21.75" customHeight="1">
      <c r="A117" s="39"/>
      <c r="B117" s="40"/>
      <c r="C117" s="219" t="s">
        <v>163</v>
      </c>
      <c r="D117" s="219" t="s">
        <v>122</v>
      </c>
      <c r="E117" s="220" t="s">
        <v>164</v>
      </c>
      <c r="F117" s="221" t="s">
        <v>165</v>
      </c>
      <c r="G117" s="222" t="s">
        <v>166</v>
      </c>
      <c r="H117" s="223">
        <v>722.99199999999996</v>
      </c>
      <c r="I117" s="224"/>
      <c r="J117" s="225">
        <f>ROUND(I117*H117,2)</f>
        <v>0</v>
      </c>
      <c r="K117" s="221" t="s">
        <v>126</v>
      </c>
      <c r="L117" s="45"/>
      <c r="M117" s="226" t="s">
        <v>19</v>
      </c>
      <c r="N117" s="227" t="s">
        <v>43</v>
      </c>
      <c r="O117" s="85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0" t="s">
        <v>127</v>
      </c>
      <c r="AT117" s="230" t="s">
        <v>122</v>
      </c>
      <c r="AU117" s="230" t="s">
        <v>82</v>
      </c>
      <c r="AY117" s="18" t="s">
        <v>120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18" t="s">
        <v>80</v>
      </c>
      <c r="BK117" s="231">
        <f>ROUND(I117*H117,2)</f>
        <v>0</v>
      </c>
      <c r="BL117" s="18" t="s">
        <v>127</v>
      </c>
      <c r="BM117" s="230" t="s">
        <v>167</v>
      </c>
    </row>
    <row r="118" s="14" customFormat="1">
      <c r="A118" s="14"/>
      <c r="B118" s="243"/>
      <c r="C118" s="244"/>
      <c r="D118" s="234" t="s">
        <v>129</v>
      </c>
      <c r="E118" s="245" t="s">
        <v>19</v>
      </c>
      <c r="F118" s="246" t="s">
        <v>168</v>
      </c>
      <c r="G118" s="244"/>
      <c r="H118" s="247">
        <v>722.99199999999996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3" t="s">
        <v>129</v>
      </c>
      <c r="AU118" s="253" t="s">
        <v>82</v>
      </c>
      <c r="AV118" s="14" t="s">
        <v>82</v>
      </c>
      <c r="AW118" s="14" t="s">
        <v>33</v>
      </c>
      <c r="AX118" s="14" t="s">
        <v>72</v>
      </c>
      <c r="AY118" s="253" t="s">
        <v>120</v>
      </c>
    </row>
    <row r="119" s="15" customFormat="1">
      <c r="A119" s="15"/>
      <c r="B119" s="254"/>
      <c r="C119" s="255"/>
      <c r="D119" s="234" t="s">
        <v>129</v>
      </c>
      <c r="E119" s="256" t="s">
        <v>19</v>
      </c>
      <c r="F119" s="257" t="s">
        <v>136</v>
      </c>
      <c r="G119" s="255"/>
      <c r="H119" s="258">
        <v>722.99199999999996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4" t="s">
        <v>129</v>
      </c>
      <c r="AU119" s="264" t="s">
        <v>82</v>
      </c>
      <c r="AV119" s="15" t="s">
        <v>137</v>
      </c>
      <c r="AW119" s="15" t="s">
        <v>33</v>
      </c>
      <c r="AX119" s="15" t="s">
        <v>80</v>
      </c>
      <c r="AY119" s="264" t="s">
        <v>120</v>
      </c>
    </row>
    <row r="120" s="12" customFormat="1" ht="22.8" customHeight="1">
      <c r="A120" s="12"/>
      <c r="B120" s="203"/>
      <c r="C120" s="204"/>
      <c r="D120" s="205" t="s">
        <v>71</v>
      </c>
      <c r="E120" s="217" t="s">
        <v>169</v>
      </c>
      <c r="F120" s="217" t="s">
        <v>170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SUM(P121:P141)</f>
        <v>0</v>
      </c>
      <c r="Q120" s="211"/>
      <c r="R120" s="212">
        <f>SUM(R121:R141)</f>
        <v>0</v>
      </c>
      <c r="S120" s="211"/>
      <c r="T120" s="213">
        <f>SUM(T121:T141)</f>
        <v>477.35500000000002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80</v>
      </c>
      <c r="AT120" s="215" t="s">
        <v>71</v>
      </c>
      <c r="AU120" s="215" t="s">
        <v>80</v>
      </c>
      <c r="AY120" s="214" t="s">
        <v>120</v>
      </c>
      <c r="BK120" s="216">
        <f>SUM(BK121:BK141)</f>
        <v>0</v>
      </c>
    </row>
    <row r="121" s="2" customFormat="1" ht="21.75" customHeight="1">
      <c r="A121" s="39"/>
      <c r="B121" s="40"/>
      <c r="C121" s="219" t="s">
        <v>171</v>
      </c>
      <c r="D121" s="219" t="s">
        <v>122</v>
      </c>
      <c r="E121" s="220" t="s">
        <v>172</v>
      </c>
      <c r="F121" s="221" t="s">
        <v>173</v>
      </c>
      <c r="G121" s="222" t="s">
        <v>174</v>
      </c>
      <c r="H121" s="223">
        <v>130</v>
      </c>
      <c r="I121" s="224"/>
      <c r="J121" s="225">
        <f>ROUND(I121*H121,2)</f>
        <v>0</v>
      </c>
      <c r="K121" s="221" t="s">
        <v>126</v>
      </c>
      <c r="L121" s="45"/>
      <c r="M121" s="226" t="s">
        <v>19</v>
      </c>
      <c r="N121" s="227" t="s">
        <v>43</v>
      </c>
      <c r="O121" s="85"/>
      <c r="P121" s="228">
        <f>O121*H121</f>
        <v>0</v>
      </c>
      <c r="Q121" s="228">
        <v>0</v>
      </c>
      <c r="R121" s="228">
        <f>Q121*H121</f>
        <v>0</v>
      </c>
      <c r="S121" s="228">
        <v>0.35499999999999998</v>
      </c>
      <c r="T121" s="229">
        <f>S121*H121</f>
        <v>46.149999999999999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127</v>
      </c>
      <c r="AT121" s="230" t="s">
        <v>122</v>
      </c>
      <c r="AU121" s="230" t="s">
        <v>82</v>
      </c>
      <c r="AY121" s="18" t="s">
        <v>120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80</v>
      </c>
      <c r="BK121" s="231">
        <f>ROUND(I121*H121,2)</f>
        <v>0</v>
      </c>
      <c r="BL121" s="18" t="s">
        <v>127</v>
      </c>
      <c r="BM121" s="230" t="s">
        <v>175</v>
      </c>
    </row>
    <row r="122" s="13" customFormat="1">
      <c r="A122" s="13"/>
      <c r="B122" s="232"/>
      <c r="C122" s="233"/>
      <c r="D122" s="234" t="s">
        <v>129</v>
      </c>
      <c r="E122" s="235" t="s">
        <v>19</v>
      </c>
      <c r="F122" s="236" t="s">
        <v>176</v>
      </c>
      <c r="G122" s="233"/>
      <c r="H122" s="235" t="s">
        <v>19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129</v>
      </c>
      <c r="AU122" s="242" t="s">
        <v>82</v>
      </c>
      <c r="AV122" s="13" t="s">
        <v>80</v>
      </c>
      <c r="AW122" s="13" t="s">
        <v>33</v>
      </c>
      <c r="AX122" s="13" t="s">
        <v>72</v>
      </c>
      <c r="AY122" s="242" t="s">
        <v>120</v>
      </c>
    </row>
    <row r="123" s="14" customFormat="1">
      <c r="A123" s="14"/>
      <c r="B123" s="243"/>
      <c r="C123" s="244"/>
      <c r="D123" s="234" t="s">
        <v>129</v>
      </c>
      <c r="E123" s="245" t="s">
        <v>19</v>
      </c>
      <c r="F123" s="246" t="s">
        <v>177</v>
      </c>
      <c r="G123" s="244"/>
      <c r="H123" s="247">
        <v>130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3" t="s">
        <v>129</v>
      </c>
      <c r="AU123" s="253" t="s">
        <v>82</v>
      </c>
      <c r="AV123" s="14" t="s">
        <v>82</v>
      </c>
      <c r="AW123" s="14" t="s">
        <v>33</v>
      </c>
      <c r="AX123" s="14" t="s">
        <v>72</v>
      </c>
      <c r="AY123" s="253" t="s">
        <v>120</v>
      </c>
    </row>
    <row r="124" s="15" customFormat="1">
      <c r="A124" s="15"/>
      <c r="B124" s="254"/>
      <c r="C124" s="255"/>
      <c r="D124" s="234" t="s">
        <v>129</v>
      </c>
      <c r="E124" s="256" t="s">
        <v>19</v>
      </c>
      <c r="F124" s="257" t="s">
        <v>136</v>
      </c>
      <c r="G124" s="255"/>
      <c r="H124" s="258">
        <v>130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4" t="s">
        <v>129</v>
      </c>
      <c r="AU124" s="264" t="s">
        <v>82</v>
      </c>
      <c r="AV124" s="15" t="s">
        <v>137</v>
      </c>
      <c r="AW124" s="15" t="s">
        <v>33</v>
      </c>
      <c r="AX124" s="15" t="s">
        <v>80</v>
      </c>
      <c r="AY124" s="264" t="s">
        <v>120</v>
      </c>
    </row>
    <row r="125" s="2" customFormat="1" ht="21.75" customHeight="1">
      <c r="A125" s="39"/>
      <c r="B125" s="40"/>
      <c r="C125" s="219" t="s">
        <v>178</v>
      </c>
      <c r="D125" s="219" t="s">
        <v>122</v>
      </c>
      <c r="E125" s="220" t="s">
        <v>179</v>
      </c>
      <c r="F125" s="221" t="s">
        <v>180</v>
      </c>
      <c r="G125" s="222" t="s">
        <v>174</v>
      </c>
      <c r="H125" s="223">
        <v>532.5</v>
      </c>
      <c r="I125" s="224"/>
      <c r="J125" s="225">
        <f>ROUND(I125*H125,2)</f>
        <v>0</v>
      </c>
      <c r="K125" s="221" t="s">
        <v>126</v>
      </c>
      <c r="L125" s="45"/>
      <c r="M125" s="226" t="s">
        <v>19</v>
      </c>
      <c r="N125" s="227" t="s">
        <v>43</v>
      </c>
      <c r="O125" s="85"/>
      <c r="P125" s="228">
        <f>O125*H125</f>
        <v>0</v>
      </c>
      <c r="Q125" s="228">
        <v>0</v>
      </c>
      <c r="R125" s="228">
        <f>Q125*H125</f>
        <v>0</v>
      </c>
      <c r="S125" s="228">
        <v>0.22</v>
      </c>
      <c r="T125" s="229">
        <f>S125*H125</f>
        <v>117.15000000000001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127</v>
      </c>
      <c r="AT125" s="230" t="s">
        <v>122</v>
      </c>
      <c r="AU125" s="230" t="s">
        <v>82</v>
      </c>
      <c r="AY125" s="18" t="s">
        <v>120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80</v>
      </c>
      <c r="BK125" s="231">
        <f>ROUND(I125*H125,2)</f>
        <v>0</v>
      </c>
      <c r="BL125" s="18" t="s">
        <v>127</v>
      </c>
      <c r="BM125" s="230" t="s">
        <v>181</v>
      </c>
    </row>
    <row r="126" s="14" customFormat="1">
      <c r="A126" s="14"/>
      <c r="B126" s="243"/>
      <c r="C126" s="244"/>
      <c r="D126" s="234" t="s">
        <v>129</v>
      </c>
      <c r="E126" s="245" t="s">
        <v>19</v>
      </c>
      <c r="F126" s="246" t="s">
        <v>182</v>
      </c>
      <c r="G126" s="244"/>
      <c r="H126" s="247">
        <v>532.5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129</v>
      </c>
      <c r="AU126" s="253" t="s">
        <v>82</v>
      </c>
      <c r="AV126" s="14" t="s">
        <v>82</v>
      </c>
      <c r="AW126" s="14" t="s">
        <v>33</v>
      </c>
      <c r="AX126" s="14" t="s">
        <v>72</v>
      </c>
      <c r="AY126" s="253" t="s">
        <v>120</v>
      </c>
    </row>
    <row r="127" s="15" customFormat="1">
      <c r="A127" s="15"/>
      <c r="B127" s="254"/>
      <c r="C127" s="255"/>
      <c r="D127" s="234" t="s">
        <v>129</v>
      </c>
      <c r="E127" s="256" t="s">
        <v>19</v>
      </c>
      <c r="F127" s="257" t="s">
        <v>136</v>
      </c>
      <c r="G127" s="255"/>
      <c r="H127" s="258">
        <v>532.5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4" t="s">
        <v>129</v>
      </c>
      <c r="AU127" s="264" t="s">
        <v>82</v>
      </c>
      <c r="AV127" s="15" t="s">
        <v>137</v>
      </c>
      <c r="AW127" s="15" t="s">
        <v>33</v>
      </c>
      <c r="AX127" s="15" t="s">
        <v>80</v>
      </c>
      <c r="AY127" s="264" t="s">
        <v>120</v>
      </c>
    </row>
    <row r="128" s="2" customFormat="1" ht="33" customHeight="1">
      <c r="A128" s="39"/>
      <c r="B128" s="40"/>
      <c r="C128" s="219" t="s">
        <v>183</v>
      </c>
      <c r="D128" s="219" t="s">
        <v>122</v>
      </c>
      <c r="E128" s="220" t="s">
        <v>184</v>
      </c>
      <c r="F128" s="221" t="s">
        <v>185</v>
      </c>
      <c r="G128" s="222" t="s">
        <v>174</v>
      </c>
      <c r="H128" s="223">
        <v>662.5</v>
      </c>
      <c r="I128" s="224"/>
      <c r="J128" s="225">
        <f>ROUND(I128*H128,2)</f>
        <v>0</v>
      </c>
      <c r="K128" s="221" t="s">
        <v>126</v>
      </c>
      <c r="L128" s="45"/>
      <c r="M128" s="226" t="s">
        <v>19</v>
      </c>
      <c r="N128" s="227" t="s">
        <v>43</v>
      </c>
      <c r="O128" s="85"/>
      <c r="P128" s="228">
        <f>O128*H128</f>
        <v>0</v>
      </c>
      <c r="Q128" s="228">
        <v>0</v>
      </c>
      <c r="R128" s="228">
        <f>Q128*H128</f>
        <v>0</v>
      </c>
      <c r="S128" s="228">
        <v>0.44</v>
      </c>
      <c r="T128" s="229">
        <f>S128*H128</f>
        <v>291.5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127</v>
      </c>
      <c r="AT128" s="230" t="s">
        <v>122</v>
      </c>
      <c r="AU128" s="230" t="s">
        <v>82</v>
      </c>
      <c r="AY128" s="18" t="s">
        <v>120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80</v>
      </c>
      <c r="BK128" s="231">
        <f>ROUND(I128*H128,2)</f>
        <v>0</v>
      </c>
      <c r="BL128" s="18" t="s">
        <v>127</v>
      </c>
      <c r="BM128" s="230" t="s">
        <v>186</v>
      </c>
    </row>
    <row r="129" s="2" customFormat="1" ht="21.75" customHeight="1">
      <c r="A129" s="39"/>
      <c r="B129" s="40"/>
      <c r="C129" s="219" t="s">
        <v>169</v>
      </c>
      <c r="D129" s="219" t="s">
        <v>122</v>
      </c>
      <c r="E129" s="220" t="s">
        <v>187</v>
      </c>
      <c r="F129" s="221" t="s">
        <v>188</v>
      </c>
      <c r="G129" s="222" t="s">
        <v>189</v>
      </c>
      <c r="H129" s="223">
        <v>30</v>
      </c>
      <c r="I129" s="224"/>
      <c r="J129" s="225">
        <f>ROUND(I129*H129,2)</f>
        <v>0</v>
      </c>
      <c r="K129" s="221" t="s">
        <v>126</v>
      </c>
      <c r="L129" s="45"/>
      <c r="M129" s="226" t="s">
        <v>19</v>
      </c>
      <c r="N129" s="227" t="s">
        <v>43</v>
      </c>
      <c r="O129" s="85"/>
      <c r="P129" s="228">
        <f>O129*H129</f>
        <v>0</v>
      </c>
      <c r="Q129" s="228">
        <v>0</v>
      </c>
      <c r="R129" s="228">
        <f>Q129*H129</f>
        <v>0</v>
      </c>
      <c r="S129" s="228">
        <v>0.20499999999999999</v>
      </c>
      <c r="T129" s="229">
        <f>S129*H129</f>
        <v>6.1499999999999995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127</v>
      </c>
      <c r="AT129" s="230" t="s">
        <v>122</v>
      </c>
      <c r="AU129" s="230" t="s">
        <v>82</v>
      </c>
      <c r="AY129" s="18" t="s">
        <v>120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80</v>
      </c>
      <c r="BK129" s="231">
        <f>ROUND(I129*H129,2)</f>
        <v>0</v>
      </c>
      <c r="BL129" s="18" t="s">
        <v>127</v>
      </c>
      <c r="BM129" s="230" t="s">
        <v>190</v>
      </c>
    </row>
    <row r="130" s="13" customFormat="1">
      <c r="A130" s="13"/>
      <c r="B130" s="232"/>
      <c r="C130" s="233"/>
      <c r="D130" s="234" t="s">
        <v>129</v>
      </c>
      <c r="E130" s="235" t="s">
        <v>19</v>
      </c>
      <c r="F130" s="236" t="s">
        <v>191</v>
      </c>
      <c r="G130" s="233"/>
      <c r="H130" s="235" t="s">
        <v>19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129</v>
      </c>
      <c r="AU130" s="242" t="s">
        <v>82</v>
      </c>
      <c r="AV130" s="13" t="s">
        <v>80</v>
      </c>
      <c r="AW130" s="13" t="s">
        <v>33</v>
      </c>
      <c r="AX130" s="13" t="s">
        <v>72</v>
      </c>
      <c r="AY130" s="242" t="s">
        <v>120</v>
      </c>
    </row>
    <row r="131" s="14" customFormat="1">
      <c r="A131" s="14"/>
      <c r="B131" s="243"/>
      <c r="C131" s="244"/>
      <c r="D131" s="234" t="s">
        <v>129</v>
      </c>
      <c r="E131" s="245" t="s">
        <v>19</v>
      </c>
      <c r="F131" s="246" t="s">
        <v>192</v>
      </c>
      <c r="G131" s="244"/>
      <c r="H131" s="247">
        <v>30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129</v>
      </c>
      <c r="AU131" s="253" t="s">
        <v>82</v>
      </c>
      <c r="AV131" s="14" t="s">
        <v>82</v>
      </c>
      <c r="AW131" s="14" t="s">
        <v>33</v>
      </c>
      <c r="AX131" s="14" t="s">
        <v>72</v>
      </c>
      <c r="AY131" s="253" t="s">
        <v>120</v>
      </c>
    </row>
    <row r="132" s="15" customFormat="1">
      <c r="A132" s="15"/>
      <c r="B132" s="254"/>
      <c r="C132" s="255"/>
      <c r="D132" s="234" t="s">
        <v>129</v>
      </c>
      <c r="E132" s="256" t="s">
        <v>19</v>
      </c>
      <c r="F132" s="257" t="s">
        <v>136</v>
      </c>
      <c r="G132" s="255"/>
      <c r="H132" s="258">
        <v>30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4" t="s">
        <v>129</v>
      </c>
      <c r="AU132" s="264" t="s">
        <v>82</v>
      </c>
      <c r="AV132" s="15" t="s">
        <v>137</v>
      </c>
      <c r="AW132" s="15" t="s">
        <v>33</v>
      </c>
      <c r="AX132" s="15" t="s">
        <v>80</v>
      </c>
      <c r="AY132" s="264" t="s">
        <v>120</v>
      </c>
    </row>
    <row r="133" s="2" customFormat="1" ht="21.75" customHeight="1">
      <c r="A133" s="39"/>
      <c r="B133" s="40"/>
      <c r="C133" s="219" t="s">
        <v>193</v>
      </c>
      <c r="D133" s="219" t="s">
        <v>122</v>
      </c>
      <c r="E133" s="220" t="s">
        <v>194</v>
      </c>
      <c r="F133" s="221" t="s">
        <v>195</v>
      </c>
      <c r="G133" s="222" t="s">
        <v>189</v>
      </c>
      <c r="H133" s="223">
        <v>37</v>
      </c>
      <c r="I133" s="224"/>
      <c r="J133" s="225">
        <f>ROUND(I133*H133,2)</f>
        <v>0</v>
      </c>
      <c r="K133" s="221" t="s">
        <v>126</v>
      </c>
      <c r="L133" s="45"/>
      <c r="M133" s="226" t="s">
        <v>19</v>
      </c>
      <c r="N133" s="227" t="s">
        <v>43</v>
      </c>
      <c r="O133" s="85"/>
      <c r="P133" s="228">
        <f>O133*H133</f>
        <v>0</v>
      </c>
      <c r="Q133" s="228">
        <v>0</v>
      </c>
      <c r="R133" s="228">
        <f>Q133*H133</f>
        <v>0</v>
      </c>
      <c r="S133" s="228">
        <v>0.25</v>
      </c>
      <c r="T133" s="229">
        <f>S133*H133</f>
        <v>9.25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127</v>
      </c>
      <c r="AT133" s="230" t="s">
        <v>122</v>
      </c>
      <c r="AU133" s="230" t="s">
        <v>82</v>
      </c>
      <c r="AY133" s="18" t="s">
        <v>120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80</v>
      </c>
      <c r="BK133" s="231">
        <f>ROUND(I133*H133,2)</f>
        <v>0</v>
      </c>
      <c r="BL133" s="18" t="s">
        <v>127</v>
      </c>
      <c r="BM133" s="230" t="s">
        <v>196</v>
      </c>
    </row>
    <row r="134" s="2" customFormat="1" ht="16.5" customHeight="1">
      <c r="A134" s="39"/>
      <c r="B134" s="40"/>
      <c r="C134" s="219" t="s">
        <v>197</v>
      </c>
      <c r="D134" s="219" t="s">
        <v>122</v>
      </c>
      <c r="E134" s="220" t="s">
        <v>198</v>
      </c>
      <c r="F134" s="221" t="s">
        <v>199</v>
      </c>
      <c r="G134" s="222" t="s">
        <v>200</v>
      </c>
      <c r="H134" s="223">
        <v>9</v>
      </c>
      <c r="I134" s="224"/>
      <c r="J134" s="225">
        <f>ROUND(I134*H134,2)</f>
        <v>0</v>
      </c>
      <c r="K134" s="221" t="s">
        <v>126</v>
      </c>
      <c r="L134" s="45"/>
      <c r="M134" s="226" t="s">
        <v>19</v>
      </c>
      <c r="N134" s="227" t="s">
        <v>43</v>
      </c>
      <c r="O134" s="85"/>
      <c r="P134" s="228">
        <f>O134*H134</f>
        <v>0</v>
      </c>
      <c r="Q134" s="228">
        <v>0</v>
      </c>
      <c r="R134" s="228">
        <f>Q134*H134</f>
        <v>0</v>
      </c>
      <c r="S134" s="228">
        <v>0.10000000000000001</v>
      </c>
      <c r="T134" s="229">
        <f>S134*H134</f>
        <v>0.90000000000000002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127</v>
      </c>
      <c r="AT134" s="230" t="s">
        <v>122</v>
      </c>
      <c r="AU134" s="230" t="s">
        <v>82</v>
      </c>
      <c r="AY134" s="18" t="s">
        <v>120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80</v>
      </c>
      <c r="BK134" s="231">
        <f>ROUND(I134*H134,2)</f>
        <v>0</v>
      </c>
      <c r="BL134" s="18" t="s">
        <v>127</v>
      </c>
      <c r="BM134" s="230" t="s">
        <v>201</v>
      </c>
    </row>
    <row r="135" s="2" customFormat="1" ht="16.5" customHeight="1">
      <c r="A135" s="39"/>
      <c r="B135" s="40"/>
      <c r="C135" s="219" t="s">
        <v>202</v>
      </c>
      <c r="D135" s="219" t="s">
        <v>122</v>
      </c>
      <c r="E135" s="220" t="s">
        <v>203</v>
      </c>
      <c r="F135" s="221" t="s">
        <v>204</v>
      </c>
      <c r="G135" s="222" t="s">
        <v>200</v>
      </c>
      <c r="H135" s="223">
        <v>1</v>
      </c>
      <c r="I135" s="224"/>
      <c r="J135" s="225">
        <f>ROUND(I135*H135,2)</f>
        <v>0</v>
      </c>
      <c r="K135" s="221" t="s">
        <v>126</v>
      </c>
      <c r="L135" s="45"/>
      <c r="M135" s="226" t="s">
        <v>19</v>
      </c>
      <c r="N135" s="227" t="s">
        <v>43</v>
      </c>
      <c r="O135" s="85"/>
      <c r="P135" s="228">
        <f>O135*H135</f>
        <v>0</v>
      </c>
      <c r="Q135" s="228">
        <v>0</v>
      </c>
      <c r="R135" s="228">
        <f>Q135*H135</f>
        <v>0</v>
      </c>
      <c r="S135" s="228">
        <v>0.14999999999999999</v>
      </c>
      <c r="T135" s="229">
        <f>S135*H135</f>
        <v>0.14999999999999999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127</v>
      </c>
      <c r="AT135" s="230" t="s">
        <v>122</v>
      </c>
      <c r="AU135" s="230" t="s">
        <v>82</v>
      </c>
      <c r="AY135" s="18" t="s">
        <v>120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80</v>
      </c>
      <c r="BK135" s="231">
        <f>ROUND(I135*H135,2)</f>
        <v>0</v>
      </c>
      <c r="BL135" s="18" t="s">
        <v>127</v>
      </c>
      <c r="BM135" s="230" t="s">
        <v>205</v>
      </c>
    </row>
    <row r="136" s="2" customFormat="1" ht="16.5" customHeight="1">
      <c r="A136" s="39"/>
      <c r="B136" s="40"/>
      <c r="C136" s="219" t="s">
        <v>8</v>
      </c>
      <c r="D136" s="219" t="s">
        <v>122</v>
      </c>
      <c r="E136" s="220" t="s">
        <v>206</v>
      </c>
      <c r="F136" s="221" t="s">
        <v>207</v>
      </c>
      <c r="G136" s="222" t="s">
        <v>125</v>
      </c>
      <c r="H136" s="223">
        <v>2.7749999999999999</v>
      </c>
      <c r="I136" s="224"/>
      <c r="J136" s="225">
        <f>ROUND(I136*H136,2)</f>
        <v>0</v>
      </c>
      <c r="K136" s="221" t="s">
        <v>126</v>
      </c>
      <c r="L136" s="45"/>
      <c r="M136" s="226" t="s">
        <v>19</v>
      </c>
      <c r="N136" s="227" t="s">
        <v>43</v>
      </c>
      <c r="O136" s="85"/>
      <c r="P136" s="228">
        <f>O136*H136</f>
        <v>0</v>
      </c>
      <c r="Q136" s="228">
        <v>0</v>
      </c>
      <c r="R136" s="228">
        <f>Q136*H136</f>
        <v>0</v>
      </c>
      <c r="S136" s="228">
        <v>2.2000000000000002</v>
      </c>
      <c r="T136" s="229">
        <f>S136*H136</f>
        <v>6.1050000000000004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127</v>
      </c>
      <c r="AT136" s="230" t="s">
        <v>122</v>
      </c>
      <c r="AU136" s="230" t="s">
        <v>82</v>
      </c>
      <c r="AY136" s="18" t="s">
        <v>120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80</v>
      </c>
      <c r="BK136" s="231">
        <f>ROUND(I136*H136,2)</f>
        <v>0</v>
      </c>
      <c r="BL136" s="18" t="s">
        <v>127</v>
      </c>
      <c r="BM136" s="230" t="s">
        <v>208</v>
      </c>
    </row>
    <row r="137" s="13" customFormat="1">
      <c r="A137" s="13"/>
      <c r="B137" s="232"/>
      <c r="C137" s="233"/>
      <c r="D137" s="234" t="s">
        <v>129</v>
      </c>
      <c r="E137" s="235" t="s">
        <v>19</v>
      </c>
      <c r="F137" s="236" t="s">
        <v>209</v>
      </c>
      <c r="G137" s="233"/>
      <c r="H137" s="235" t="s">
        <v>19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129</v>
      </c>
      <c r="AU137" s="242" t="s">
        <v>82</v>
      </c>
      <c r="AV137" s="13" t="s">
        <v>80</v>
      </c>
      <c r="AW137" s="13" t="s">
        <v>33</v>
      </c>
      <c r="AX137" s="13" t="s">
        <v>72</v>
      </c>
      <c r="AY137" s="242" t="s">
        <v>120</v>
      </c>
    </row>
    <row r="138" s="14" customFormat="1">
      <c r="A138" s="14"/>
      <c r="B138" s="243"/>
      <c r="C138" s="244"/>
      <c r="D138" s="234" t="s">
        <v>129</v>
      </c>
      <c r="E138" s="245" t="s">
        <v>19</v>
      </c>
      <c r="F138" s="246" t="s">
        <v>210</v>
      </c>
      <c r="G138" s="244"/>
      <c r="H138" s="247">
        <v>2.2749999999999999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129</v>
      </c>
      <c r="AU138" s="253" t="s">
        <v>82</v>
      </c>
      <c r="AV138" s="14" t="s">
        <v>82</v>
      </c>
      <c r="AW138" s="14" t="s">
        <v>33</v>
      </c>
      <c r="AX138" s="14" t="s">
        <v>72</v>
      </c>
      <c r="AY138" s="253" t="s">
        <v>120</v>
      </c>
    </row>
    <row r="139" s="13" customFormat="1">
      <c r="A139" s="13"/>
      <c r="B139" s="232"/>
      <c r="C139" s="233"/>
      <c r="D139" s="234" t="s">
        <v>129</v>
      </c>
      <c r="E139" s="235" t="s">
        <v>19</v>
      </c>
      <c r="F139" s="236" t="s">
        <v>211</v>
      </c>
      <c r="G139" s="233"/>
      <c r="H139" s="235" t="s">
        <v>19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129</v>
      </c>
      <c r="AU139" s="242" t="s">
        <v>82</v>
      </c>
      <c r="AV139" s="13" t="s">
        <v>80</v>
      </c>
      <c r="AW139" s="13" t="s">
        <v>33</v>
      </c>
      <c r="AX139" s="13" t="s">
        <v>72</v>
      </c>
      <c r="AY139" s="242" t="s">
        <v>120</v>
      </c>
    </row>
    <row r="140" s="14" customFormat="1">
      <c r="A140" s="14"/>
      <c r="B140" s="243"/>
      <c r="C140" s="244"/>
      <c r="D140" s="234" t="s">
        <v>129</v>
      </c>
      <c r="E140" s="245" t="s">
        <v>19</v>
      </c>
      <c r="F140" s="246" t="s">
        <v>212</v>
      </c>
      <c r="G140" s="244"/>
      <c r="H140" s="247">
        <v>0.5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129</v>
      </c>
      <c r="AU140" s="253" t="s">
        <v>82</v>
      </c>
      <c r="AV140" s="14" t="s">
        <v>82</v>
      </c>
      <c r="AW140" s="14" t="s">
        <v>33</v>
      </c>
      <c r="AX140" s="14" t="s">
        <v>72</v>
      </c>
      <c r="AY140" s="253" t="s">
        <v>120</v>
      </c>
    </row>
    <row r="141" s="15" customFormat="1">
      <c r="A141" s="15"/>
      <c r="B141" s="254"/>
      <c r="C141" s="255"/>
      <c r="D141" s="234" t="s">
        <v>129</v>
      </c>
      <c r="E141" s="256" t="s">
        <v>19</v>
      </c>
      <c r="F141" s="257" t="s">
        <v>136</v>
      </c>
      <c r="G141" s="255"/>
      <c r="H141" s="258">
        <v>2.7749999999999999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129</v>
      </c>
      <c r="AU141" s="264" t="s">
        <v>82</v>
      </c>
      <c r="AV141" s="15" t="s">
        <v>137</v>
      </c>
      <c r="AW141" s="15" t="s">
        <v>33</v>
      </c>
      <c r="AX141" s="15" t="s">
        <v>80</v>
      </c>
      <c r="AY141" s="264" t="s">
        <v>120</v>
      </c>
    </row>
    <row r="142" s="12" customFormat="1" ht="22.8" customHeight="1">
      <c r="A142" s="12"/>
      <c r="B142" s="203"/>
      <c r="C142" s="204"/>
      <c r="D142" s="205" t="s">
        <v>71</v>
      </c>
      <c r="E142" s="217" t="s">
        <v>153</v>
      </c>
      <c r="F142" s="217" t="s">
        <v>213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SUM(P143:P155)</f>
        <v>0</v>
      </c>
      <c r="Q142" s="211"/>
      <c r="R142" s="212">
        <f>SUM(R143:R155)</f>
        <v>0</v>
      </c>
      <c r="S142" s="211"/>
      <c r="T142" s="213">
        <f>SUM(T143:T155)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80</v>
      </c>
      <c r="AT142" s="215" t="s">
        <v>71</v>
      </c>
      <c r="AU142" s="215" t="s">
        <v>80</v>
      </c>
      <c r="AY142" s="214" t="s">
        <v>120</v>
      </c>
      <c r="BK142" s="216">
        <f>SUM(BK143:BK155)</f>
        <v>0</v>
      </c>
    </row>
    <row r="143" s="2" customFormat="1" ht="21.75" customHeight="1">
      <c r="A143" s="39"/>
      <c r="B143" s="40"/>
      <c r="C143" s="219" t="s">
        <v>214</v>
      </c>
      <c r="D143" s="219" t="s">
        <v>122</v>
      </c>
      <c r="E143" s="220" t="s">
        <v>215</v>
      </c>
      <c r="F143" s="221" t="s">
        <v>216</v>
      </c>
      <c r="G143" s="222" t="s">
        <v>174</v>
      </c>
      <c r="H143" s="223">
        <v>896</v>
      </c>
      <c r="I143" s="224"/>
      <c r="J143" s="225">
        <f>ROUND(I143*H143,2)</f>
        <v>0</v>
      </c>
      <c r="K143" s="221" t="s">
        <v>126</v>
      </c>
      <c r="L143" s="45"/>
      <c r="M143" s="226" t="s">
        <v>19</v>
      </c>
      <c r="N143" s="227" t="s">
        <v>43</v>
      </c>
      <c r="O143" s="85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127</v>
      </c>
      <c r="AT143" s="230" t="s">
        <v>122</v>
      </c>
      <c r="AU143" s="230" t="s">
        <v>82</v>
      </c>
      <c r="AY143" s="18" t="s">
        <v>120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80</v>
      </c>
      <c r="BK143" s="231">
        <f>ROUND(I143*H143,2)</f>
        <v>0</v>
      </c>
      <c r="BL143" s="18" t="s">
        <v>127</v>
      </c>
      <c r="BM143" s="230" t="s">
        <v>217</v>
      </c>
    </row>
    <row r="144" s="14" customFormat="1">
      <c r="A144" s="14"/>
      <c r="B144" s="243"/>
      <c r="C144" s="244"/>
      <c r="D144" s="234" t="s">
        <v>129</v>
      </c>
      <c r="E144" s="245" t="s">
        <v>19</v>
      </c>
      <c r="F144" s="246" t="s">
        <v>218</v>
      </c>
      <c r="G144" s="244"/>
      <c r="H144" s="247">
        <v>896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129</v>
      </c>
      <c r="AU144" s="253" t="s">
        <v>82</v>
      </c>
      <c r="AV144" s="14" t="s">
        <v>82</v>
      </c>
      <c r="AW144" s="14" t="s">
        <v>33</v>
      </c>
      <c r="AX144" s="14" t="s">
        <v>72</v>
      </c>
      <c r="AY144" s="253" t="s">
        <v>120</v>
      </c>
    </row>
    <row r="145" s="15" customFormat="1">
      <c r="A145" s="15"/>
      <c r="B145" s="254"/>
      <c r="C145" s="255"/>
      <c r="D145" s="234" t="s">
        <v>129</v>
      </c>
      <c r="E145" s="256" t="s">
        <v>19</v>
      </c>
      <c r="F145" s="257" t="s">
        <v>136</v>
      </c>
      <c r="G145" s="255"/>
      <c r="H145" s="258">
        <v>896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129</v>
      </c>
      <c r="AU145" s="264" t="s">
        <v>82</v>
      </c>
      <c r="AV145" s="15" t="s">
        <v>137</v>
      </c>
      <c r="AW145" s="15" t="s">
        <v>33</v>
      </c>
      <c r="AX145" s="15" t="s">
        <v>80</v>
      </c>
      <c r="AY145" s="264" t="s">
        <v>120</v>
      </c>
    </row>
    <row r="146" s="2" customFormat="1" ht="16.5" customHeight="1">
      <c r="A146" s="39"/>
      <c r="B146" s="40"/>
      <c r="C146" s="219" t="s">
        <v>219</v>
      </c>
      <c r="D146" s="219" t="s">
        <v>122</v>
      </c>
      <c r="E146" s="220" t="s">
        <v>220</v>
      </c>
      <c r="F146" s="221" t="s">
        <v>221</v>
      </c>
      <c r="G146" s="222" t="s">
        <v>174</v>
      </c>
      <c r="H146" s="223">
        <v>896</v>
      </c>
      <c r="I146" s="224"/>
      <c r="J146" s="225">
        <f>ROUND(I146*H146,2)</f>
        <v>0</v>
      </c>
      <c r="K146" s="221" t="s">
        <v>126</v>
      </c>
      <c r="L146" s="45"/>
      <c r="M146" s="226" t="s">
        <v>19</v>
      </c>
      <c r="N146" s="227" t="s">
        <v>43</v>
      </c>
      <c r="O146" s="85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127</v>
      </c>
      <c r="AT146" s="230" t="s">
        <v>122</v>
      </c>
      <c r="AU146" s="230" t="s">
        <v>82</v>
      </c>
      <c r="AY146" s="18" t="s">
        <v>120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80</v>
      </c>
      <c r="BK146" s="231">
        <f>ROUND(I146*H146,2)</f>
        <v>0</v>
      </c>
      <c r="BL146" s="18" t="s">
        <v>127</v>
      </c>
      <c r="BM146" s="230" t="s">
        <v>222</v>
      </c>
    </row>
    <row r="147" s="2" customFormat="1" ht="21.75" customHeight="1">
      <c r="A147" s="39"/>
      <c r="B147" s="40"/>
      <c r="C147" s="219" t="s">
        <v>223</v>
      </c>
      <c r="D147" s="219" t="s">
        <v>122</v>
      </c>
      <c r="E147" s="220" t="s">
        <v>224</v>
      </c>
      <c r="F147" s="221" t="s">
        <v>225</v>
      </c>
      <c r="G147" s="222" t="s">
        <v>174</v>
      </c>
      <c r="H147" s="223">
        <v>896</v>
      </c>
      <c r="I147" s="224"/>
      <c r="J147" s="225">
        <f>ROUND(I147*H147,2)</f>
        <v>0</v>
      </c>
      <c r="K147" s="221" t="s">
        <v>126</v>
      </c>
      <c r="L147" s="45"/>
      <c r="M147" s="226" t="s">
        <v>19</v>
      </c>
      <c r="N147" s="227" t="s">
        <v>43</v>
      </c>
      <c r="O147" s="85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127</v>
      </c>
      <c r="AT147" s="230" t="s">
        <v>122</v>
      </c>
      <c r="AU147" s="230" t="s">
        <v>82</v>
      </c>
      <c r="AY147" s="18" t="s">
        <v>120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80</v>
      </c>
      <c r="BK147" s="231">
        <f>ROUND(I147*H147,2)</f>
        <v>0</v>
      </c>
      <c r="BL147" s="18" t="s">
        <v>127</v>
      </c>
      <c r="BM147" s="230" t="s">
        <v>226</v>
      </c>
    </row>
    <row r="148" s="2" customFormat="1" ht="16.5" customHeight="1">
      <c r="A148" s="39"/>
      <c r="B148" s="40"/>
      <c r="C148" s="219" t="s">
        <v>227</v>
      </c>
      <c r="D148" s="219" t="s">
        <v>122</v>
      </c>
      <c r="E148" s="220" t="s">
        <v>228</v>
      </c>
      <c r="F148" s="221" t="s">
        <v>229</v>
      </c>
      <c r="G148" s="222" t="s">
        <v>174</v>
      </c>
      <c r="H148" s="223">
        <v>896</v>
      </c>
      <c r="I148" s="224"/>
      <c r="J148" s="225">
        <f>ROUND(I148*H148,2)</f>
        <v>0</v>
      </c>
      <c r="K148" s="221" t="s">
        <v>126</v>
      </c>
      <c r="L148" s="45"/>
      <c r="M148" s="226" t="s">
        <v>19</v>
      </c>
      <c r="N148" s="227" t="s">
        <v>43</v>
      </c>
      <c r="O148" s="8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127</v>
      </c>
      <c r="AT148" s="230" t="s">
        <v>122</v>
      </c>
      <c r="AU148" s="230" t="s">
        <v>82</v>
      </c>
      <c r="AY148" s="18" t="s">
        <v>120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80</v>
      </c>
      <c r="BK148" s="231">
        <f>ROUND(I148*H148,2)</f>
        <v>0</v>
      </c>
      <c r="BL148" s="18" t="s">
        <v>127</v>
      </c>
      <c r="BM148" s="230" t="s">
        <v>230</v>
      </c>
    </row>
    <row r="149" s="2" customFormat="1" ht="21.75" customHeight="1">
      <c r="A149" s="39"/>
      <c r="B149" s="40"/>
      <c r="C149" s="219" t="s">
        <v>231</v>
      </c>
      <c r="D149" s="219" t="s">
        <v>122</v>
      </c>
      <c r="E149" s="220" t="s">
        <v>232</v>
      </c>
      <c r="F149" s="221" t="s">
        <v>233</v>
      </c>
      <c r="G149" s="222" t="s">
        <v>174</v>
      </c>
      <c r="H149" s="223">
        <v>896</v>
      </c>
      <c r="I149" s="224"/>
      <c r="J149" s="225">
        <f>ROUND(I149*H149,2)</f>
        <v>0</v>
      </c>
      <c r="K149" s="221" t="s">
        <v>126</v>
      </c>
      <c r="L149" s="45"/>
      <c r="M149" s="226" t="s">
        <v>19</v>
      </c>
      <c r="N149" s="227" t="s">
        <v>43</v>
      </c>
      <c r="O149" s="85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127</v>
      </c>
      <c r="AT149" s="230" t="s">
        <v>122</v>
      </c>
      <c r="AU149" s="230" t="s">
        <v>82</v>
      </c>
      <c r="AY149" s="18" t="s">
        <v>120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80</v>
      </c>
      <c r="BK149" s="231">
        <f>ROUND(I149*H149,2)</f>
        <v>0</v>
      </c>
      <c r="BL149" s="18" t="s">
        <v>127</v>
      </c>
      <c r="BM149" s="230" t="s">
        <v>234</v>
      </c>
    </row>
    <row r="150" s="2" customFormat="1" ht="16.5" customHeight="1">
      <c r="A150" s="39"/>
      <c r="B150" s="40"/>
      <c r="C150" s="219" t="s">
        <v>7</v>
      </c>
      <c r="D150" s="219" t="s">
        <v>122</v>
      </c>
      <c r="E150" s="220" t="s">
        <v>235</v>
      </c>
      <c r="F150" s="221" t="s">
        <v>236</v>
      </c>
      <c r="G150" s="222" t="s">
        <v>174</v>
      </c>
      <c r="H150" s="223">
        <v>896</v>
      </c>
      <c r="I150" s="224"/>
      <c r="J150" s="225">
        <f>ROUND(I150*H150,2)</f>
        <v>0</v>
      </c>
      <c r="K150" s="221" t="s">
        <v>126</v>
      </c>
      <c r="L150" s="45"/>
      <c r="M150" s="226" t="s">
        <v>19</v>
      </c>
      <c r="N150" s="227" t="s">
        <v>43</v>
      </c>
      <c r="O150" s="85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127</v>
      </c>
      <c r="AT150" s="230" t="s">
        <v>122</v>
      </c>
      <c r="AU150" s="230" t="s">
        <v>82</v>
      </c>
      <c r="AY150" s="18" t="s">
        <v>120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80</v>
      </c>
      <c r="BK150" s="231">
        <f>ROUND(I150*H150,2)</f>
        <v>0</v>
      </c>
      <c r="BL150" s="18" t="s">
        <v>127</v>
      </c>
      <c r="BM150" s="230" t="s">
        <v>237</v>
      </c>
    </row>
    <row r="151" s="2" customFormat="1" ht="16.5" customHeight="1">
      <c r="A151" s="39"/>
      <c r="B151" s="40"/>
      <c r="C151" s="219" t="s">
        <v>238</v>
      </c>
      <c r="D151" s="219" t="s">
        <v>122</v>
      </c>
      <c r="E151" s="220" t="s">
        <v>239</v>
      </c>
      <c r="F151" s="221" t="s">
        <v>240</v>
      </c>
      <c r="G151" s="222" t="s">
        <v>174</v>
      </c>
      <c r="H151" s="223">
        <v>896</v>
      </c>
      <c r="I151" s="224"/>
      <c r="J151" s="225">
        <f>ROUND(I151*H151,2)</f>
        <v>0</v>
      </c>
      <c r="K151" s="221" t="s">
        <v>126</v>
      </c>
      <c r="L151" s="45"/>
      <c r="M151" s="226" t="s">
        <v>19</v>
      </c>
      <c r="N151" s="227" t="s">
        <v>43</v>
      </c>
      <c r="O151" s="85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127</v>
      </c>
      <c r="AT151" s="230" t="s">
        <v>122</v>
      </c>
      <c r="AU151" s="230" t="s">
        <v>82</v>
      </c>
      <c r="AY151" s="18" t="s">
        <v>120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80</v>
      </c>
      <c r="BK151" s="231">
        <f>ROUND(I151*H151,2)</f>
        <v>0</v>
      </c>
      <c r="BL151" s="18" t="s">
        <v>127</v>
      </c>
      <c r="BM151" s="230" t="s">
        <v>241</v>
      </c>
    </row>
    <row r="152" s="2" customFormat="1" ht="16.5" customHeight="1">
      <c r="A152" s="39"/>
      <c r="B152" s="40"/>
      <c r="C152" s="219" t="s">
        <v>242</v>
      </c>
      <c r="D152" s="219" t="s">
        <v>122</v>
      </c>
      <c r="E152" s="220" t="s">
        <v>243</v>
      </c>
      <c r="F152" s="221" t="s">
        <v>244</v>
      </c>
      <c r="G152" s="222" t="s">
        <v>174</v>
      </c>
      <c r="H152" s="223">
        <v>896</v>
      </c>
      <c r="I152" s="224"/>
      <c r="J152" s="225">
        <f>ROUND(I152*H152,2)</f>
        <v>0</v>
      </c>
      <c r="K152" s="221" t="s">
        <v>126</v>
      </c>
      <c r="L152" s="45"/>
      <c r="M152" s="226" t="s">
        <v>19</v>
      </c>
      <c r="N152" s="227" t="s">
        <v>43</v>
      </c>
      <c r="O152" s="85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127</v>
      </c>
      <c r="AT152" s="230" t="s">
        <v>122</v>
      </c>
      <c r="AU152" s="230" t="s">
        <v>82</v>
      </c>
      <c r="AY152" s="18" t="s">
        <v>120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80</v>
      </c>
      <c r="BK152" s="231">
        <f>ROUND(I152*H152,2)</f>
        <v>0</v>
      </c>
      <c r="BL152" s="18" t="s">
        <v>127</v>
      </c>
      <c r="BM152" s="230" t="s">
        <v>245</v>
      </c>
    </row>
    <row r="153" s="13" customFormat="1">
      <c r="A153" s="13"/>
      <c r="B153" s="232"/>
      <c r="C153" s="233"/>
      <c r="D153" s="234" t="s">
        <v>129</v>
      </c>
      <c r="E153" s="235" t="s">
        <v>19</v>
      </c>
      <c r="F153" s="236" t="s">
        <v>246</v>
      </c>
      <c r="G153" s="233"/>
      <c r="H153" s="235" t="s">
        <v>19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129</v>
      </c>
      <c r="AU153" s="242" t="s">
        <v>82</v>
      </c>
      <c r="AV153" s="13" t="s">
        <v>80</v>
      </c>
      <c r="AW153" s="13" t="s">
        <v>33</v>
      </c>
      <c r="AX153" s="13" t="s">
        <v>72</v>
      </c>
      <c r="AY153" s="242" t="s">
        <v>120</v>
      </c>
    </row>
    <row r="154" s="14" customFormat="1">
      <c r="A154" s="14"/>
      <c r="B154" s="243"/>
      <c r="C154" s="244"/>
      <c r="D154" s="234" t="s">
        <v>129</v>
      </c>
      <c r="E154" s="245" t="s">
        <v>19</v>
      </c>
      <c r="F154" s="246" t="s">
        <v>247</v>
      </c>
      <c r="G154" s="244"/>
      <c r="H154" s="247">
        <v>896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129</v>
      </c>
      <c r="AU154" s="253" t="s">
        <v>82</v>
      </c>
      <c r="AV154" s="14" t="s">
        <v>82</v>
      </c>
      <c r="AW154" s="14" t="s">
        <v>33</v>
      </c>
      <c r="AX154" s="14" t="s">
        <v>72</v>
      </c>
      <c r="AY154" s="253" t="s">
        <v>120</v>
      </c>
    </row>
    <row r="155" s="15" customFormat="1">
      <c r="A155" s="15"/>
      <c r="B155" s="254"/>
      <c r="C155" s="255"/>
      <c r="D155" s="234" t="s">
        <v>129</v>
      </c>
      <c r="E155" s="256" t="s">
        <v>19</v>
      </c>
      <c r="F155" s="257" t="s">
        <v>136</v>
      </c>
      <c r="G155" s="255"/>
      <c r="H155" s="258">
        <v>896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4" t="s">
        <v>129</v>
      </c>
      <c r="AU155" s="264" t="s">
        <v>82</v>
      </c>
      <c r="AV155" s="15" t="s">
        <v>137</v>
      </c>
      <c r="AW155" s="15" t="s">
        <v>33</v>
      </c>
      <c r="AX155" s="15" t="s">
        <v>80</v>
      </c>
      <c r="AY155" s="264" t="s">
        <v>120</v>
      </c>
    </row>
    <row r="156" s="12" customFormat="1" ht="22.8" customHeight="1">
      <c r="A156" s="12"/>
      <c r="B156" s="203"/>
      <c r="C156" s="204"/>
      <c r="D156" s="205" t="s">
        <v>71</v>
      </c>
      <c r="E156" s="217" t="s">
        <v>171</v>
      </c>
      <c r="F156" s="217" t="s">
        <v>248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SUM(P157:P181)</f>
        <v>0</v>
      </c>
      <c r="Q156" s="211"/>
      <c r="R156" s="212">
        <f>SUM(R157:R181)</f>
        <v>9.5817700000000006</v>
      </c>
      <c r="S156" s="211"/>
      <c r="T156" s="213">
        <f>SUM(T157:T181)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80</v>
      </c>
      <c r="AT156" s="215" t="s">
        <v>71</v>
      </c>
      <c r="AU156" s="215" t="s">
        <v>80</v>
      </c>
      <c r="AY156" s="214" t="s">
        <v>120</v>
      </c>
      <c r="BK156" s="216">
        <f>SUM(BK157:BK181)</f>
        <v>0</v>
      </c>
    </row>
    <row r="157" s="2" customFormat="1" ht="16.5" customHeight="1">
      <c r="A157" s="39"/>
      <c r="B157" s="40"/>
      <c r="C157" s="219" t="s">
        <v>249</v>
      </c>
      <c r="D157" s="219" t="s">
        <v>122</v>
      </c>
      <c r="E157" s="220" t="s">
        <v>250</v>
      </c>
      <c r="F157" s="221" t="s">
        <v>251</v>
      </c>
      <c r="G157" s="222" t="s">
        <v>200</v>
      </c>
      <c r="H157" s="223">
        <v>4</v>
      </c>
      <c r="I157" s="224"/>
      <c r="J157" s="225">
        <f>ROUND(I157*H157,2)</f>
        <v>0</v>
      </c>
      <c r="K157" s="221" t="s">
        <v>126</v>
      </c>
      <c r="L157" s="45"/>
      <c r="M157" s="226" t="s">
        <v>19</v>
      </c>
      <c r="N157" s="227" t="s">
        <v>43</v>
      </c>
      <c r="O157" s="85"/>
      <c r="P157" s="228">
        <f>O157*H157</f>
        <v>0</v>
      </c>
      <c r="Q157" s="228">
        <v>0.34089999999999998</v>
      </c>
      <c r="R157" s="228">
        <f>Q157*H157</f>
        <v>1.3635999999999999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127</v>
      </c>
      <c r="AT157" s="230" t="s">
        <v>122</v>
      </c>
      <c r="AU157" s="230" t="s">
        <v>82</v>
      </c>
      <c r="AY157" s="18" t="s">
        <v>120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80</v>
      </c>
      <c r="BK157" s="231">
        <f>ROUND(I157*H157,2)</f>
        <v>0</v>
      </c>
      <c r="BL157" s="18" t="s">
        <v>127</v>
      </c>
      <c r="BM157" s="230" t="s">
        <v>252</v>
      </c>
    </row>
    <row r="158" s="2" customFormat="1" ht="21.75" customHeight="1">
      <c r="A158" s="39"/>
      <c r="B158" s="40"/>
      <c r="C158" s="265" t="s">
        <v>253</v>
      </c>
      <c r="D158" s="265" t="s">
        <v>254</v>
      </c>
      <c r="E158" s="266" t="s">
        <v>255</v>
      </c>
      <c r="F158" s="267" t="s">
        <v>256</v>
      </c>
      <c r="G158" s="268" t="s">
        <v>200</v>
      </c>
      <c r="H158" s="269">
        <v>4</v>
      </c>
      <c r="I158" s="270"/>
      <c r="J158" s="271">
        <f>ROUND(I158*H158,2)</f>
        <v>0</v>
      </c>
      <c r="K158" s="267" t="s">
        <v>257</v>
      </c>
      <c r="L158" s="272"/>
      <c r="M158" s="273" t="s">
        <v>19</v>
      </c>
      <c r="N158" s="274" t="s">
        <v>43</v>
      </c>
      <c r="O158" s="85"/>
      <c r="P158" s="228">
        <f>O158*H158</f>
        <v>0</v>
      </c>
      <c r="Q158" s="228">
        <v>0.070000000000000007</v>
      </c>
      <c r="R158" s="228">
        <f>Q158*H158</f>
        <v>0.28000000000000003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171</v>
      </c>
      <c r="AT158" s="230" t="s">
        <v>254</v>
      </c>
      <c r="AU158" s="230" t="s">
        <v>82</v>
      </c>
      <c r="AY158" s="18" t="s">
        <v>120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80</v>
      </c>
      <c r="BK158" s="231">
        <f>ROUND(I158*H158,2)</f>
        <v>0</v>
      </c>
      <c r="BL158" s="18" t="s">
        <v>127</v>
      </c>
      <c r="BM158" s="230" t="s">
        <v>258</v>
      </c>
    </row>
    <row r="159" s="2" customFormat="1" ht="16.5" customHeight="1">
      <c r="A159" s="39"/>
      <c r="B159" s="40"/>
      <c r="C159" s="219" t="s">
        <v>259</v>
      </c>
      <c r="D159" s="219" t="s">
        <v>122</v>
      </c>
      <c r="E159" s="220" t="s">
        <v>260</v>
      </c>
      <c r="F159" s="221" t="s">
        <v>261</v>
      </c>
      <c r="G159" s="222" t="s">
        <v>200</v>
      </c>
      <c r="H159" s="223">
        <v>4</v>
      </c>
      <c r="I159" s="224"/>
      <c r="J159" s="225">
        <f>ROUND(I159*H159,2)</f>
        <v>0</v>
      </c>
      <c r="K159" s="221" t="s">
        <v>126</v>
      </c>
      <c r="L159" s="45"/>
      <c r="M159" s="226" t="s">
        <v>19</v>
      </c>
      <c r="N159" s="227" t="s">
        <v>43</v>
      </c>
      <c r="O159" s="85"/>
      <c r="P159" s="228">
        <f>O159*H159</f>
        <v>0</v>
      </c>
      <c r="Q159" s="228">
        <v>0.21734000000000001</v>
      </c>
      <c r="R159" s="228">
        <f>Q159*H159</f>
        <v>0.86936000000000002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127</v>
      </c>
      <c r="AT159" s="230" t="s">
        <v>122</v>
      </c>
      <c r="AU159" s="230" t="s">
        <v>82</v>
      </c>
      <c r="AY159" s="18" t="s">
        <v>120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80</v>
      </c>
      <c r="BK159" s="231">
        <f>ROUND(I159*H159,2)</f>
        <v>0</v>
      </c>
      <c r="BL159" s="18" t="s">
        <v>127</v>
      </c>
      <c r="BM159" s="230" t="s">
        <v>262</v>
      </c>
    </row>
    <row r="160" s="2" customFormat="1" ht="21.75" customHeight="1">
      <c r="A160" s="39"/>
      <c r="B160" s="40"/>
      <c r="C160" s="219" t="s">
        <v>263</v>
      </c>
      <c r="D160" s="219" t="s">
        <v>122</v>
      </c>
      <c r="E160" s="220" t="s">
        <v>264</v>
      </c>
      <c r="F160" s="221" t="s">
        <v>265</v>
      </c>
      <c r="G160" s="222" t="s">
        <v>125</v>
      </c>
      <c r="H160" s="223">
        <v>1.472</v>
      </c>
      <c r="I160" s="224"/>
      <c r="J160" s="225">
        <f>ROUND(I160*H160,2)</f>
        <v>0</v>
      </c>
      <c r="K160" s="221" t="s">
        <v>126</v>
      </c>
      <c r="L160" s="45"/>
      <c r="M160" s="226" t="s">
        <v>19</v>
      </c>
      <c r="N160" s="227" t="s">
        <v>43</v>
      </c>
      <c r="O160" s="85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127</v>
      </c>
      <c r="AT160" s="230" t="s">
        <v>122</v>
      </c>
      <c r="AU160" s="230" t="s">
        <v>82</v>
      </c>
      <c r="AY160" s="18" t="s">
        <v>120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80</v>
      </c>
      <c r="BK160" s="231">
        <f>ROUND(I160*H160,2)</f>
        <v>0</v>
      </c>
      <c r="BL160" s="18" t="s">
        <v>127</v>
      </c>
      <c r="BM160" s="230" t="s">
        <v>266</v>
      </c>
    </row>
    <row r="161" s="13" customFormat="1">
      <c r="A161" s="13"/>
      <c r="B161" s="232"/>
      <c r="C161" s="233"/>
      <c r="D161" s="234" t="s">
        <v>129</v>
      </c>
      <c r="E161" s="235" t="s">
        <v>19</v>
      </c>
      <c r="F161" s="236" t="s">
        <v>267</v>
      </c>
      <c r="G161" s="233"/>
      <c r="H161" s="235" t="s">
        <v>19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129</v>
      </c>
      <c r="AU161" s="242" t="s">
        <v>82</v>
      </c>
      <c r="AV161" s="13" t="s">
        <v>80</v>
      </c>
      <c r="AW161" s="13" t="s">
        <v>33</v>
      </c>
      <c r="AX161" s="13" t="s">
        <v>72</v>
      </c>
      <c r="AY161" s="242" t="s">
        <v>120</v>
      </c>
    </row>
    <row r="162" s="14" customFormat="1">
      <c r="A162" s="14"/>
      <c r="B162" s="243"/>
      <c r="C162" s="244"/>
      <c r="D162" s="234" t="s">
        <v>129</v>
      </c>
      <c r="E162" s="245" t="s">
        <v>19</v>
      </c>
      <c r="F162" s="246" t="s">
        <v>268</v>
      </c>
      <c r="G162" s="244"/>
      <c r="H162" s="247">
        <v>1.472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129</v>
      </c>
      <c r="AU162" s="253" t="s">
        <v>82</v>
      </c>
      <c r="AV162" s="14" t="s">
        <v>82</v>
      </c>
      <c r="AW162" s="14" t="s">
        <v>33</v>
      </c>
      <c r="AX162" s="14" t="s">
        <v>72</v>
      </c>
      <c r="AY162" s="253" t="s">
        <v>120</v>
      </c>
    </row>
    <row r="163" s="15" customFormat="1">
      <c r="A163" s="15"/>
      <c r="B163" s="254"/>
      <c r="C163" s="255"/>
      <c r="D163" s="234" t="s">
        <v>129</v>
      </c>
      <c r="E163" s="256" t="s">
        <v>19</v>
      </c>
      <c r="F163" s="257" t="s">
        <v>136</v>
      </c>
      <c r="G163" s="255"/>
      <c r="H163" s="258">
        <v>1.472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4" t="s">
        <v>129</v>
      </c>
      <c r="AU163" s="264" t="s">
        <v>82</v>
      </c>
      <c r="AV163" s="15" t="s">
        <v>137</v>
      </c>
      <c r="AW163" s="15" t="s">
        <v>33</v>
      </c>
      <c r="AX163" s="15" t="s">
        <v>80</v>
      </c>
      <c r="AY163" s="264" t="s">
        <v>120</v>
      </c>
    </row>
    <row r="164" s="2" customFormat="1" ht="21.75" customHeight="1">
      <c r="A164" s="39"/>
      <c r="B164" s="40"/>
      <c r="C164" s="219" t="s">
        <v>269</v>
      </c>
      <c r="D164" s="219" t="s">
        <v>122</v>
      </c>
      <c r="E164" s="220" t="s">
        <v>270</v>
      </c>
      <c r="F164" s="221" t="s">
        <v>271</v>
      </c>
      <c r="G164" s="222" t="s">
        <v>200</v>
      </c>
      <c r="H164" s="223">
        <v>4</v>
      </c>
      <c r="I164" s="224"/>
      <c r="J164" s="225">
        <f>ROUND(I164*H164,2)</f>
        <v>0</v>
      </c>
      <c r="K164" s="221" t="s">
        <v>126</v>
      </c>
      <c r="L164" s="45"/>
      <c r="M164" s="226" t="s">
        <v>19</v>
      </c>
      <c r="N164" s="227" t="s">
        <v>43</v>
      </c>
      <c r="O164" s="85"/>
      <c r="P164" s="228">
        <f>O164*H164</f>
        <v>0</v>
      </c>
      <c r="Q164" s="228">
        <v>0.17663999999999999</v>
      </c>
      <c r="R164" s="228">
        <f>Q164*H164</f>
        <v>0.70655999999999997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127</v>
      </c>
      <c r="AT164" s="230" t="s">
        <v>122</v>
      </c>
      <c r="AU164" s="230" t="s">
        <v>82</v>
      </c>
      <c r="AY164" s="18" t="s">
        <v>120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80</v>
      </c>
      <c r="BK164" s="231">
        <f>ROUND(I164*H164,2)</f>
        <v>0</v>
      </c>
      <c r="BL164" s="18" t="s">
        <v>127</v>
      </c>
      <c r="BM164" s="230" t="s">
        <v>272</v>
      </c>
    </row>
    <row r="165" s="14" customFormat="1">
      <c r="A165" s="14"/>
      <c r="B165" s="243"/>
      <c r="C165" s="244"/>
      <c r="D165" s="234" t="s">
        <v>129</v>
      </c>
      <c r="E165" s="245" t="s">
        <v>19</v>
      </c>
      <c r="F165" s="246" t="s">
        <v>273</v>
      </c>
      <c r="G165" s="244"/>
      <c r="H165" s="247">
        <v>4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129</v>
      </c>
      <c r="AU165" s="253" t="s">
        <v>82</v>
      </c>
      <c r="AV165" s="14" t="s">
        <v>82</v>
      </c>
      <c r="AW165" s="14" t="s">
        <v>33</v>
      </c>
      <c r="AX165" s="14" t="s">
        <v>72</v>
      </c>
      <c r="AY165" s="253" t="s">
        <v>120</v>
      </c>
    </row>
    <row r="166" s="15" customFormat="1">
      <c r="A166" s="15"/>
      <c r="B166" s="254"/>
      <c r="C166" s="255"/>
      <c r="D166" s="234" t="s">
        <v>129</v>
      </c>
      <c r="E166" s="256" t="s">
        <v>19</v>
      </c>
      <c r="F166" s="257" t="s">
        <v>136</v>
      </c>
      <c r="G166" s="255"/>
      <c r="H166" s="258">
        <v>4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4" t="s">
        <v>129</v>
      </c>
      <c r="AU166" s="264" t="s">
        <v>82</v>
      </c>
      <c r="AV166" s="15" t="s">
        <v>137</v>
      </c>
      <c r="AW166" s="15" t="s">
        <v>33</v>
      </c>
      <c r="AX166" s="15" t="s">
        <v>80</v>
      </c>
      <c r="AY166" s="264" t="s">
        <v>120</v>
      </c>
    </row>
    <row r="167" s="2" customFormat="1" ht="21.75" customHeight="1">
      <c r="A167" s="39"/>
      <c r="B167" s="40"/>
      <c r="C167" s="219" t="s">
        <v>274</v>
      </c>
      <c r="D167" s="219" t="s">
        <v>122</v>
      </c>
      <c r="E167" s="220" t="s">
        <v>275</v>
      </c>
      <c r="F167" s="221" t="s">
        <v>276</v>
      </c>
      <c r="G167" s="222" t="s">
        <v>189</v>
      </c>
      <c r="H167" s="223">
        <v>15</v>
      </c>
      <c r="I167" s="224"/>
      <c r="J167" s="225">
        <f>ROUND(I167*H167,2)</f>
        <v>0</v>
      </c>
      <c r="K167" s="221" t="s">
        <v>126</v>
      </c>
      <c r="L167" s="45"/>
      <c r="M167" s="226" t="s">
        <v>19</v>
      </c>
      <c r="N167" s="227" t="s">
        <v>43</v>
      </c>
      <c r="O167" s="85"/>
      <c r="P167" s="228">
        <f>O167*H167</f>
        <v>0</v>
      </c>
      <c r="Q167" s="228">
        <v>0.0027599999999999999</v>
      </c>
      <c r="R167" s="228">
        <f>Q167*H167</f>
        <v>0.041399999999999999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127</v>
      </c>
      <c r="AT167" s="230" t="s">
        <v>122</v>
      </c>
      <c r="AU167" s="230" t="s">
        <v>82</v>
      </c>
      <c r="AY167" s="18" t="s">
        <v>120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80</v>
      </c>
      <c r="BK167" s="231">
        <f>ROUND(I167*H167,2)</f>
        <v>0</v>
      </c>
      <c r="BL167" s="18" t="s">
        <v>127</v>
      </c>
      <c r="BM167" s="230" t="s">
        <v>277</v>
      </c>
    </row>
    <row r="168" s="13" customFormat="1">
      <c r="A168" s="13"/>
      <c r="B168" s="232"/>
      <c r="C168" s="233"/>
      <c r="D168" s="234" t="s">
        <v>129</v>
      </c>
      <c r="E168" s="235" t="s">
        <v>19</v>
      </c>
      <c r="F168" s="236" t="s">
        <v>278</v>
      </c>
      <c r="G168" s="233"/>
      <c r="H168" s="235" t="s">
        <v>19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129</v>
      </c>
      <c r="AU168" s="242" t="s">
        <v>82</v>
      </c>
      <c r="AV168" s="13" t="s">
        <v>80</v>
      </c>
      <c r="AW168" s="13" t="s">
        <v>33</v>
      </c>
      <c r="AX168" s="13" t="s">
        <v>72</v>
      </c>
      <c r="AY168" s="242" t="s">
        <v>120</v>
      </c>
    </row>
    <row r="169" s="14" customFormat="1">
      <c r="A169" s="14"/>
      <c r="B169" s="243"/>
      <c r="C169" s="244"/>
      <c r="D169" s="234" t="s">
        <v>129</v>
      </c>
      <c r="E169" s="245" t="s">
        <v>19</v>
      </c>
      <c r="F169" s="246" t="s">
        <v>279</v>
      </c>
      <c r="G169" s="244"/>
      <c r="H169" s="247">
        <v>15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129</v>
      </c>
      <c r="AU169" s="253" t="s">
        <v>82</v>
      </c>
      <c r="AV169" s="14" t="s">
        <v>82</v>
      </c>
      <c r="AW169" s="14" t="s">
        <v>33</v>
      </c>
      <c r="AX169" s="14" t="s">
        <v>72</v>
      </c>
      <c r="AY169" s="253" t="s">
        <v>120</v>
      </c>
    </row>
    <row r="170" s="15" customFormat="1">
      <c r="A170" s="15"/>
      <c r="B170" s="254"/>
      <c r="C170" s="255"/>
      <c r="D170" s="234" t="s">
        <v>129</v>
      </c>
      <c r="E170" s="256" t="s">
        <v>19</v>
      </c>
      <c r="F170" s="257" t="s">
        <v>136</v>
      </c>
      <c r="G170" s="255"/>
      <c r="H170" s="258">
        <v>15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4" t="s">
        <v>129</v>
      </c>
      <c r="AU170" s="264" t="s">
        <v>82</v>
      </c>
      <c r="AV170" s="15" t="s">
        <v>137</v>
      </c>
      <c r="AW170" s="15" t="s">
        <v>33</v>
      </c>
      <c r="AX170" s="15" t="s">
        <v>80</v>
      </c>
      <c r="AY170" s="264" t="s">
        <v>120</v>
      </c>
    </row>
    <row r="171" s="2" customFormat="1" ht="21.75" customHeight="1">
      <c r="A171" s="39"/>
      <c r="B171" s="40"/>
      <c r="C171" s="219" t="s">
        <v>280</v>
      </c>
      <c r="D171" s="219" t="s">
        <v>122</v>
      </c>
      <c r="E171" s="220" t="s">
        <v>281</v>
      </c>
      <c r="F171" s="221" t="s">
        <v>282</v>
      </c>
      <c r="G171" s="222" t="s">
        <v>200</v>
      </c>
      <c r="H171" s="223">
        <v>12</v>
      </c>
      <c r="I171" s="224"/>
      <c r="J171" s="225">
        <f>ROUND(I171*H171,2)</f>
        <v>0</v>
      </c>
      <c r="K171" s="221" t="s">
        <v>126</v>
      </c>
      <c r="L171" s="45"/>
      <c r="M171" s="226" t="s">
        <v>19</v>
      </c>
      <c r="N171" s="227" t="s">
        <v>43</v>
      </c>
      <c r="O171" s="85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127</v>
      </c>
      <c r="AT171" s="230" t="s">
        <v>122</v>
      </c>
      <c r="AU171" s="230" t="s">
        <v>82</v>
      </c>
      <c r="AY171" s="18" t="s">
        <v>120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80</v>
      </c>
      <c r="BK171" s="231">
        <f>ROUND(I171*H171,2)</f>
        <v>0</v>
      </c>
      <c r="BL171" s="18" t="s">
        <v>127</v>
      </c>
      <c r="BM171" s="230" t="s">
        <v>283</v>
      </c>
    </row>
    <row r="172" s="2" customFormat="1" ht="16.5" customHeight="1">
      <c r="A172" s="39"/>
      <c r="B172" s="40"/>
      <c r="C172" s="265" t="s">
        <v>284</v>
      </c>
      <c r="D172" s="265" t="s">
        <v>254</v>
      </c>
      <c r="E172" s="266" t="s">
        <v>285</v>
      </c>
      <c r="F172" s="267" t="s">
        <v>286</v>
      </c>
      <c r="G172" s="268" t="s">
        <v>200</v>
      </c>
      <c r="H172" s="269">
        <v>12</v>
      </c>
      <c r="I172" s="270"/>
      <c r="J172" s="271">
        <f>ROUND(I172*H172,2)</f>
        <v>0</v>
      </c>
      <c r="K172" s="267" t="s">
        <v>126</v>
      </c>
      <c r="L172" s="272"/>
      <c r="M172" s="273" t="s">
        <v>19</v>
      </c>
      <c r="N172" s="274" t="s">
        <v>43</v>
      </c>
      <c r="O172" s="85"/>
      <c r="P172" s="228">
        <f>O172*H172</f>
        <v>0</v>
      </c>
      <c r="Q172" s="228">
        <v>0.00064999999999999997</v>
      </c>
      <c r="R172" s="228">
        <f>Q172*H172</f>
        <v>0.0077999999999999996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171</v>
      </c>
      <c r="AT172" s="230" t="s">
        <v>254</v>
      </c>
      <c r="AU172" s="230" t="s">
        <v>82</v>
      </c>
      <c r="AY172" s="18" t="s">
        <v>120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80</v>
      </c>
      <c r="BK172" s="231">
        <f>ROUND(I172*H172,2)</f>
        <v>0</v>
      </c>
      <c r="BL172" s="18" t="s">
        <v>127</v>
      </c>
      <c r="BM172" s="230" t="s">
        <v>287</v>
      </c>
    </row>
    <row r="173" s="2" customFormat="1" ht="16.5" customHeight="1">
      <c r="A173" s="39"/>
      <c r="B173" s="40"/>
      <c r="C173" s="219" t="s">
        <v>288</v>
      </c>
      <c r="D173" s="219" t="s">
        <v>122</v>
      </c>
      <c r="E173" s="220" t="s">
        <v>289</v>
      </c>
      <c r="F173" s="221" t="s">
        <v>290</v>
      </c>
      <c r="G173" s="222" t="s">
        <v>200</v>
      </c>
      <c r="H173" s="223">
        <v>4</v>
      </c>
      <c r="I173" s="224"/>
      <c r="J173" s="225">
        <f>ROUND(I173*H173,2)</f>
        <v>0</v>
      </c>
      <c r="K173" s="221" t="s">
        <v>19</v>
      </c>
      <c r="L173" s="45"/>
      <c r="M173" s="226" t="s">
        <v>19</v>
      </c>
      <c r="N173" s="227" t="s">
        <v>43</v>
      </c>
      <c r="O173" s="85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127</v>
      </c>
      <c r="AT173" s="230" t="s">
        <v>122</v>
      </c>
      <c r="AU173" s="230" t="s">
        <v>82</v>
      </c>
      <c r="AY173" s="18" t="s">
        <v>120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80</v>
      </c>
      <c r="BK173" s="231">
        <f>ROUND(I173*H173,2)</f>
        <v>0</v>
      </c>
      <c r="BL173" s="18" t="s">
        <v>127</v>
      </c>
      <c r="BM173" s="230" t="s">
        <v>291</v>
      </c>
    </row>
    <row r="174" s="2" customFormat="1" ht="16.5" customHeight="1">
      <c r="A174" s="39"/>
      <c r="B174" s="40"/>
      <c r="C174" s="219" t="s">
        <v>292</v>
      </c>
      <c r="D174" s="219" t="s">
        <v>122</v>
      </c>
      <c r="E174" s="220" t="s">
        <v>293</v>
      </c>
      <c r="F174" s="221" t="s">
        <v>294</v>
      </c>
      <c r="G174" s="222" t="s">
        <v>125</v>
      </c>
      <c r="H174" s="223">
        <v>5.625</v>
      </c>
      <c r="I174" s="224"/>
      <c r="J174" s="225">
        <f>ROUND(I174*H174,2)</f>
        <v>0</v>
      </c>
      <c r="K174" s="221" t="s">
        <v>126</v>
      </c>
      <c r="L174" s="45"/>
      <c r="M174" s="226" t="s">
        <v>19</v>
      </c>
      <c r="N174" s="227" t="s">
        <v>43</v>
      </c>
      <c r="O174" s="85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127</v>
      </c>
      <c r="AT174" s="230" t="s">
        <v>122</v>
      </c>
      <c r="AU174" s="230" t="s">
        <v>82</v>
      </c>
      <c r="AY174" s="18" t="s">
        <v>120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80</v>
      </c>
      <c r="BK174" s="231">
        <f>ROUND(I174*H174,2)</f>
        <v>0</v>
      </c>
      <c r="BL174" s="18" t="s">
        <v>127</v>
      </c>
      <c r="BM174" s="230" t="s">
        <v>295</v>
      </c>
    </row>
    <row r="175" s="13" customFormat="1">
      <c r="A175" s="13"/>
      <c r="B175" s="232"/>
      <c r="C175" s="233"/>
      <c r="D175" s="234" t="s">
        <v>129</v>
      </c>
      <c r="E175" s="235" t="s">
        <v>19</v>
      </c>
      <c r="F175" s="236" t="s">
        <v>296</v>
      </c>
      <c r="G175" s="233"/>
      <c r="H175" s="235" t="s">
        <v>19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129</v>
      </c>
      <c r="AU175" s="242" t="s">
        <v>82</v>
      </c>
      <c r="AV175" s="13" t="s">
        <v>80</v>
      </c>
      <c r="AW175" s="13" t="s">
        <v>33</v>
      </c>
      <c r="AX175" s="13" t="s">
        <v>72</v>
      </c>
      <c r="AY175" s="242" t="s">
        <v>120</v>
      </c>
    </row>
    <row r="176" s="14" customFormat="1">
      <c r="A176" s="14"/>
      <c r="B176" s="243"/>
      <c r="C176" s="244"/>
      <c r="D176" s="234" t="s">
        <v>129</v>
      </c>
      <c r="E176" s="245" t="s">
        <v>19</v>
      </c>
      <c r="F176" s="246" t="s">
        <v>297</v>
      </c>
      <c r="G176" s="244"/>
      <c r="H176" s="247">
        <v>5.625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129</v>
      </c>
      <c r="AU176" s="253" t="s">
        <v>82</v>
      </c>
      <c r="AV176" s="14" t="s">
        <v>82</v>
      </c>
      <c r="AW176" s="14" t="s">
        <v>33</v>
      </c>
      <c r="AX176" s="14" t="s">
        <v>72</v>
      </c>
      <c r="AY176" s="253" t="s">
        <v>120</v>
      </c>
    </row>
    <row r="177" s="15" customFormat="1">
      <c r="A177" s="15"/>
      <c r="B177" s="254"/>
      <c r="C177" s="255"/>
      <c r="D177" s="234" t="s">
        <v>129</v>
      </c>
      <c r="E177" s="256" t="s">
        <v>19</v>
      </c>
      <c r="F177" s="257" t="s">
        <v>136</v>
      </c>
      <c r="G177" s="255"/>
      <c r="H177" s="258">
        <v>5.625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4" t="s">
        <v>129</v>
      </c>
      <c r="AU177" s="264" t="s">
        <v>82</v>
      </c>
      <c r="AV177" s="15" t="s">
        <v>137</v>
      </c>
      <c r="AW177" s="15" t="s">
        <v>33</v>
      </c>
      <c r="AX177" s="15" t="s">
        <v>80</v>
      </c>
      <c r="AY177" s="264" t="s">
        <v>120</v>
      </c>
    </row>
    <row r="178" s="2" customFormat="1" ht="16.5" customHeight="1">
      <c r="A178" s="39"/>
      <c r="B178" s="40"/>
      <c r="C178" s="219" t="s">
        <v>298</v>
      </c>
      <c r="D178" s="219" t="s">
        <v>122</v>
      </c>
      <c r="E178" s="220" t="s">
        <v>299</v>
      </c>
      <c r="F178" s="221" t="s">
        <v>300</v>
      </c>
      <c r="G178" s="222" t="s">
        <v>189</v>
      </c>
      <c r="H178" s="223">
        <v>15</v>
      </c>
      <c r="I178" s="224"/>
      <c r="J178" s="225">
        <f>ROUND(I178*H178,2)</f>
        <v>0</v>
      </c>
      <c r="K178" s="221" t="s">
        <v>126</v>
      </c>
      <c r="L178" s="45"/>
      <c r="M178" s="226" t="s">
        <v>19</v>
      </c>
      <c r="N178" s="227" t="s">
        <v>43</v>
      </c>
      <c r="O178" s="85"/>
      <c r="P178" s="228">
        <f>O178*H178</f>
        <v>0</v>
      </c>
      <c r="Q178" s="228">
        <v>6.9999999999999994E-05</v>
      </c>
      <c r="R178" s="228">
        <f>Q178*H178</f>
        <v>0.0010499999999999999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127</v>
      </c>
      <c r="AT178" s="230" t="s">
        <v>122</v>
      </c>
      <c r="AU178" s="230" t="s">
        <v>82</v>
      </c>
      <c r="AY178" s="18" t="s">
        <v>120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80</v>
      </c>
      <c r="BK178" s="231">
        <f>ROUND(I178*H178,2)</f>
        <v>0</v>
      </c>
      <c r="BL178" s="18" t="s">
        <v>127</v>
      </c>
      <c r="BM178" s="230" t="s">
        <v>301</v>
      </c>
    </row>
    <row r="179" s="14" customFormat="1">
      <c r="A179" s="14"/>
      <c r="B179" s="243"/>
      <c r="C179" s="244"/>
      <c r="D179" s="234" t="s">
        <v>129</v>
      </c>
      <c r="E179" s="245" t="s">
        <v>19</v>
      </c>
      <c r="F179" s="246" t="s">
        <v>302</v>
      </c>
      <c r="G179" s="244"/>
      <c r="H179" s="247">
        <v>15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129</v>
      </c>
      <c r="AU179" s="253" t="s">
        <v>82</v>
      </c>
      <c r="AV179" s="14" t="s">
        <v>82</v>
      </c>
      <c r="AW179" s="14" t="s">
        <v>33</v>
      </c>
      <c r="AX179" s="14" t="s">
        <v>72</v>
      </c>
      <c r="AY179" s="253" t="s">
        <v>120</v>
      </c>
    </row>
    <row r="180" s="15" customFormat="1">
      <c r="A180" s="15"/>
      <c r="B180" s="254"/>
      <c r="C180" s="255"/>
      <c r="D180" s="234" t="s">
        <v>129</v>
      </c>
      <c r="E180" s="256" t="s">
        <v>19</v>
      </c>
      <c r="F180" s="257" t="s">
        <v>136</v>
      </c>
      <c r="G180" s="255"/>
      <c r="H180" s="258">
        <v>15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4" t="s">
        <v>129</v>
      </c>
      <c r="AU180" s="264" t="s">
        <v>82</v>
      </c>
      <c r="AV180" s="15" t="s">
        <v>137</v>
      </c>
      <c r="AW180" s="15" t="s">
        <v>33</v>
      </c>
      <c r="AX180" s="15" t="s">
        <v>80</v>
      </c>
      <c r="AY180" s="264" t="s">
        <v>120</v>
      </c>
    </row>
    <row r="181" s="2" customFormat="1" ht="16.5" customHeight="1">
      <c r="A181" s="39"/>
      <c r="B181" s="40"/>
      <c r="C181" s="219" t="s">
        <v>303</v>
      </c>
      <c r="D181" s="219" t="s">
        <v>122</v>
      </c>
      <c r="E181" s="220" t="s">
        <v>304</v>
      </c>
      <c r="F181" s="221" t="s">
        <v>305</v>
      </c>
      <c r="G181" s="222" t="s">
        <v>200</v>
      </c>
      <c r="H181" s="223">
        <v>15</v>
      </c>
      <c r="I181" s="224"/>
      <c r="J181" s="225">
        <f>ROUND(I181*H181,2)</f>
        <v>0</v>
      </c>
      <c r="K181" s="221" t="s">
        <v>126</v>
      </c>
      <c r="L181" s="45"/>
      <c r="M181" s="226" t="s">
        <v>19</v>
      </c>
      <c r="N181" s="227" t="s">
        <v>43</v>
      </c>
      <c r="O181" s="85"/>
      <c r="P181" s="228">
        <f>O181*H181</f>
        <v>0</v>
      </c>
      <c r="Q181" s="228">
        <v>0.42080000000000001</v>
      </c>
      <c r="R181" s="228">
        <f>Q181*H181</f>
        <v>6.3120000000000003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127</v>
      </c>
      <c r="AT181" s="230" t="s">
        <v>122</v>
      </c>
      <c r="AU181" s="230" t="s">
        <v>82</v>
      </c>
      <c r="AY181" s="18" t="s">
        <v>120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80</v>
      </c>
      <c r="BK181" s="231">
        <f>ROUND(I181*H181,2)</f>
        <v>0</v>
      </c>
      <c r="BL181" s="18" t="s">
        <v>127</v>
      </c>
      <c r="BM181" s="230" t="s">
        <v>306</v>
      </c>
    </row>
    <row r="182" s="12" customFormat="1" ht="22.8" customHeight="1">
      <c r="A182" s="12"/>
      <c r="B182" s="203"/>
      <c r="C182" s="204"/>
      <c r="D182" s="205" t="s">
        <v>71</v>
      </c>
      <c r="E182" s="217" t="s">
        <v>307</v>
      </c>
      <c r="F182" s="217" t="s">
        <v>308</v>
      </c>
      <c r="G182" s="204"/>
      <c r="H182" s="204"/>
      <c r="I182" s="207"/>
      <c r="J182" s="218">
        <f>BK182</f>
        <v>0</v>
      </c>
      <c r="K182" s="204"/>
      <c r="L182" s="209"/>
      <c r="M182" s="210"/>
      <c r="N182" s="211"/>
      <c r="O182" s="211"/>
      <c r="P182" s="212">
        <f>SUM(P183:P202)</f>
        <v>0</v>
      </c>
      <c r="Q182" s="211"/>
      <c r="R182" s="212">
        <f>SUM(R183:R202)</f>
        <v>91.625249400000001</v>
      </c>
      <c r="S182" s="211"/>
      <c r="T182" s="213">
        <f>SUM(T183:T202)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80</v>
      </c>
      <c r="AT182" s="215" t="s">
        <v>71</v>
      </c>
      <c r="AU182" s="215" t="s">
        <v>80</v>
      </c>
      <c r="AY182" s="214" t="s">
        <v>120</v>
      </c>
      <c r="BK182" s="216">
        <f>SUM(BK183:BK202)</f>
        <v>0</v>
      </c>
    </row>
    <row r="183" s="2" customFormat="1" ht="21.75" customHeight="1">
      <c r="A183" s="39"/>
      <c r="B183" s="40"/>
      <c r="C183" s="219" t="s">
        <v>309</v>
      </c>
      <c r="D183" s="219" t="s">
        <v>122</v>
      </c>
      <c r="E183" s="220" t="s">
        <v>310</v>
      </c>
      <c r="F183" s="221" t="s">
        <v>311</v>
      </c>
      <c r="G183" s="222" t="s">
        <v>189</v>
      </c>
      <c r="H183" s="223">
        <v>398</v>
      </c>
      <c r="I183" s="224"/>
      <c r="J183" s="225">
        <f>ROUND(I183*H183,2)</f>
        <v>0</v>
      </c>
      <c r="K183" s="221" t="s">
        <v>126</v>
      </c>
      <c r="L183" s="45"/>
      <c r="M183" s="226" t="s">
        <v>19</v>
      </c>
      <c r="N183" s="227" t="s">
        <v>43</v>
      </c>
      <c r="O183" s="85"/>
      <c r="P183" s="228">
        <f>O183*H183</f>
        <v>0</v>
      </c>
      <c r="Q183" s="228">
        <v>0.15540000000000001</v>
      </c>
      <c r="R183" s="228">
        <f>Q183*H183</f>
        <v>61.849200000000003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127</v>
      </c>
      <c r="AT183" s="230" t="s">
        <v>122</v>
      </c>
      <c r="AU183" s="230" t="s">
        <v>82</v>
      </c>
      <c r="AY183" s="18" t="s">
        <v>120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80</v>
      </c>
      <c r="BK183" s="231">
        <f>ROUND(I183*H183,2)</f>
        <v>0</v>
      </c>
      <c r="BL183" s="18" t="s">
        <v>127</v>
      </c>
      <c r="BM183" s="230" t="s">
        <v>312</v>
      </c>
    </row>
    <row r="184" s="14" customFormat="1">
      <c r="A184" s="14"/>
      <c r="B184" s="243"/>
      <c r="C184" s="244"/>
      <c r="D184" s="234" t="s">
        <v>129</v>
      </c>
      <c r="E184" s="245" t="s">
        <v>19</v>
      </c>
      <c r="F184" s="246" t="s">
        <v>313</v>
      </c>
      <c r="G184" s="244"/>
      <c r="H184" s="247">
        <v>60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129</v>
      </c>
      <c r="AU184" s="253" t="s">
        <v>82</v>
      </c>
      <c r="AV184" s="14" t="s">
        <v>82</v>
      </c>
      <c r="AW184" s="14" t="s">
        <v>33</v>
      </c>
      <c r="AX184" s="14" t="s">
        <v>72</v>
      </c>
      <c r="AY184" s="253" t="s">
        <v>120</v>
      </c>
    </row>
    <row r="185" s="14" customFormat="1">
      <c r="A185" s="14"/>
      <c r="B185" s="243"/>
      <c r="C185" s="244"/>
      <c r="D185" s="234" t="s">
        <v>129</v>
      </c>
      <c r="E185" s="245" t="s">
        <v>19</v>
      </c>
      <c r="F185" s="246" t="s">
        <v>314</v>
      </c>
      <c r="G185" s="244"/>
      <c r="H185" s="247">
        <v>306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129</v>
      </c>
      <c r="AU185" s="253" t="s">
        <v>82</v>
      </c>
      <c r="AV185" s="14" t="s">
        <v>82</v>
      </c>
      <c r="AW185" s="14" t="s">
        <v>33</v>
      </c>
      <c r="AX185" s="14" t="s">
        <v>72</v>
      </c>
      <c r="AY185" s="253" t="s">
        <v>120</v>
      </c>
    </row>
    <row r="186" s="14" customFormat="1">
      <c r="A186" s="14"/>
      <c r="B186" s="243"/>
      <c r="C186" s="244"/>
      <c r="D186" s="234" t="s">
        <v>129</v>
      </c>
      <c r="E186" s="245" t="s">
        <v>19</v>
      </c>
      <c r="F186" s="246" t="s">
        <v>315</v>
      </c>
      <c r="G186" s="244"/>
      <c r="H186" s="247">
        <v>32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129</v>
      </c>
      <c r="AU186" s="253" t="s">
        <v>82</v>
      </c>
      <c r="AV186" s="14" t="s">
        <v>82</v>
      </c>
      <c r="AW186" s="14" t="s">
        <v>33</v>
      </c>
      <c r="AX186" s="14" t="s">
        <v>72</v>
      </c>
      <c r="AY186" s="253" t="s">
        <v>120</v>
      </c>
    </row>
    <row r="187" s="15" customFormat="1">
      <c r="A187" s="15"/>
      <c r="B187" s="254"/>
      <c r="C187" s="255"/>
      <c r="D187" s="234" t="s">
        <v>129</v>
      </c>
      <c r="E187" s="256" t="s">
        <v>19</v>
      </c>
      <c r="F187" s="257" t="s">
        <v>136</v>
      </c>
      <c r="G187" s="255"/>
      <c r="H187" s="258">
        <v>398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4" t="s">
        <v>129</v>
      </c>
      <c r="AU187" s="264" t="s">
        <v>82</v>
      </c>
      <c r="AV187" s="15" t="s">
        <v>137</v>
      </c>
      <c r="AW187" s="15" t="s">
        <v>33</v>
      </c>
      <c r="AX187" s="15" t="s">
        <v>80</v>
      </c>
      <c r="AY187" s="264" t="s">
        <v>120</v>
      </c>
    </row>
    <row r="188" s="2" customFormat="1" ht="16.5" customHeight="1">
      <c r="A188" s="39"/>
      <c r="B188" s="40"/>
      <c r="C188" s="265" t="s">
        <v>316</v>
      </c>
      <c r="D188" s="265" t="s">
        <v>254</v>
      </c>
      <c r="E188" s="266" t="s">
        <v>317</v>
      </c>
      <c r="F188" s="267" t="s">
        <v>318</v>
      </c>
      <c r="G188" s="268" t="s">
        <v>189</v>
      </c>
      <c r="H188" s="269">
        <v>32.32</v>
      </c>
      <c r="I188" s="270"/>
      <c r="J188" s="271">
        <f>ROUND(I188*H188,2)</f>
        <v>0</v>
      </c>
      <c r="K188" s="267" t="s">
        <v>126</v>
      </c>
      <c r="L188" s="272"/>
      <c r="M188" s="273" t="s">
        <v>19</v>
      </c>
      <c r="N188" s="274" t="s">
        <v>43</v>
      </c>
      <c r="O188" s="85"/>
      <c r="P188" s="228">
        <f>O188*H188</f>
        <v>0</v>
      </c>
      <c r="Q188" s="228">
        <v>0.065670000000000006</v>
      </c>
      <c r="R188" s="228">
        <f>Q188*H188</f>
        <v>2.1224544000000001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171</v>
      </c>
      <c r="AT188" s="230" t="s">
        <v>254</v>
      </c>
      <c r="AU188" s="230" t="s">
        <v>82</v>
      </c>
      <c r="AY188" s="18" t="s">
        <v>120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80</v>
      </c>
      <c r="BK188" s="231">
        <f>ROUND(I188*H188,2)</f>
        <v>0</v>
      </c>
      <c r="BL188" s="18" t="s">
        <v>127</v>
      </c>
      <c r="BM188" s="230" t="s">
        <v>319</v>
      </c>
    </row>
    <row r="189" s="14" customFormat="1">
      <c r="A189" s="14"/>
      <c r="B189" s="243"/>
      <c r="C189" s="244"/>
      <c r="D189" s="234" t="s">
        <v>129</v>
      </c>
      <c r="E189" s="244"/>
      <c r="F189" s="246" t="s">
        <v>320</v>
      </c>
      <c r="G189" s="244"/>
      <c r="H189" s="247">
        <v>32.32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129</v>
      </c>
      <c r="AU189" s="253" t="s">
        <v>82</v>
      </c>
      <c r="AV189" s="14" t="s">
        <v>82</v>
      </c>
      <c r="AW189" s="14" t="s">
        <v>4</v>
      </c>
      <c r="AX189" s="14" t="s">
        <v>80</v>
      </c>
      <c r="AY189" s="253" t="s">
        <v>120</v>
      </c>
    </row>
    <row r="190" s="2" customFormat="1" ht="16.5" customHeight="1">
      <c r="A190" s="39"/>
      <c r="B190" s="40"/>
      <c r="C190" s="265" t="s">
        <v>321</v>
      </c>
      <c r="D190" s="265" t="s">
        <v>254</v>
      </c>
      <c r="E190" s="266" t="s">
        <v>322</v>
      </c>
      <c r="F190" s="267" t="s">
        <v>323</v>
      </c>
      <c r="G190" s="268" t="s">
        <v>189</v>
      </c>
      <c r="H190" s="269">
        <v>60.600000000000001</v>
      </c>
      <c r="I190" s="270"/>
      <c r="J190" s="271">
        <f>ROUND(I190*H190,2)</f>
        <v>0</v>
      </c>
      <c r="K190" s="267" t="s">
        <v>126</v>
      </c>
      <c r="L190" s="272"/>
      <c r="M190" s="273" t="s">
        <v>19</v>
      </c>
      <c r="N190" s="274" t="s">
        <v>43</v>
      </c>
      <c r="O190" s="85"/>
      <c r="P190" s="228">
        <f>O190*H190</f>
        <v>0</v>
      </c>
      <c r="Q190" s="228">
        <v>0.048300000000000003</v>
      </c>
      <c r="R190" s="228">
        <f>Q190*H190</f>
        <v>2.9269800000000004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171</v>
      </c>
      <c r="AT190" s="230" t="s">
        <v>254</v>
      </c>
      <c r="AU190" s="230" t="s">
        <v>82</v>
      </c>
      <c r="AY190" s="18" t="s">
        <v>120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80</v>
      </c>
      <c r="BK190" s="231">
        <f>ROUND(I190*H190,2)</f>
        <v>0</v>
      </c>
      <c r="BL190" s="18" t="s">
        <v>127</v>
      </c>
      <c r="BM190" s="230" t="s">
        <v>324</v>
      </c>
    </row>
    <row r="191" s="14" customFormat="1">
      <c r="A191" s="14"/>
      <c r="B191" s="243"/>
      <c r="C191" s="244"/>
      <c r="D191" s="234" t="s">
        <v>129</v>
      </c>
      <c r="E191" s="244"/>
      <c r="F191" s="246" t="s">
        <v>325</v>
      </c>
      <c r="G191" s="244"/>
      <c r="H191" s="247">
        <v>60.600000000000001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129</v>
      </c>
      <c r="AU191" s="253" t="s">
        <v>82</v>
      </c>
      <c r="AV191" s="14" t="s">
        <v>82</v>
      </c>
      <c r="AW191" s="14" t="s">
        <v>4</v>
      </c>
      <c r="AX191" s="14" t="s">
        <v>80</v>
      </c>
      <c r="AY191" s="253" t="s">
        <v>120</v>
      </c>
    </row>
    <row r="192" s="2" customFormat="1" ht="16.5" customHeight="1">
      <c r="A192" s="39"/>
      <c r="B192" s="40"/>
      <c r="C192" s="265" t="s">
        <v>326</v>
      </c>
      <c r="D192" s="265" t="s">
        <v>254</v>
      </c>
      <c r="E192" s="266" t="s">
        <v>327</v>
      </c>
      <c r="F192" s="267" t="s">
        <v>328</v>
      </c>
      <c r="G192" s="268" t="s">
        <v>189</v>
      </c>
      <c r="H192" s="269">
        <v>309.06</v>
      </c>
      <c r="I192" s="270"/>
      <c r="J192" s="271">
        <f>ROUND(I192*H192,2)</f>
        <v>0</v>
      </c>
      <c r="K192" s="267" t="s">
        <v>126</v>
      </c>
      <c r="L192" s="272"/>
      <c r="M192" s="273" t="s">
        <v>19</v>
      </c>
      <c r="N192" s="274" t="s">
        <v>43</v>
      </c>
      <c r="O192" s="85"/>
      <c r="P192" s="228">
        <f>O192*H192</f>
        <v>0</v>
      </c>
      <c r="Q192" s="228">
        <v>0.080000000000000002</v>
      </c>
      <c r="R192" s="228">
        <f>Q192*H192</f>
        <v>24.724800000000002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171</v>
      </c>
      <c r="AT192" s="230" t="s">
        <v>254</v>
      </c>
      <c r="AU192" s="230" t="s">
        <v>82</v>
      </c>
      <c r="AY192" s="18" t="s">
        <v>120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80</v>
      </c>
      <c r="BK192" s="231">
        <f>ROUND(I192*H192,2)</f>
        <v>0</v>
      </c>
      <c r="BL192" s="18" t="s">
        <v>127</v>
      </c>
      <c r="BM192" s="230" t="s">
        <v>329</v>
      </c>
    </row>
    <row r="193" s="14" customFormat="1">
      <c r="A193" s="14"/>
      <c r="B193" s="243"/>
      <c r="C193" s="244"/>
      <c r="D193" s="234" t="s">
        <v>129</v>
      </c>
      <c r="E193" s="244"/>
      <c r="F193" s="246" t="s">
        <v>330</v>
      </c>
      <c r="G193" s="244"/>
      <c r="H193" s="247">
        <v>309.06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129</v>
      </c>
      <c r="AU193" s="253" t="s">
        <v>82</v>
      </c>
      <c r="AV193" s="14" t="s">
        <v>82</v>
      </c>
      <c r="AW193" s="14" t="s">
        <v>4</v>
      </c>
      <c r="AX193" s="14" t="s">
        <v>80</v>
      </c>
      <c r="AY193" s="253" t="s">
        <v>120</v>
      </c>
    </row>
    <row r="194" s="2" customFormat="1" ht="16.5" customHeight="1">
      <c r="A194" s="39"/>
      <c r="B194" s="40"/>
      <c r="C194" s="219" t="s">
        <v>331</v>
      </c>
      <c r="D194" s="219" t="s">
        <v>122</v>
      </c>
      <c r="E194" s="220" t="s">
        <v>332</v>
      </c>
      <c r="F194" s="221" t="s">
        <v>333</v>
      </c>
      <c r="G194" s="222" t="s">
        <v>189</v>
      </c>
      <c r="H194" s="223">
        <v>16.5</v>
      </c>
      <c r="I194" s="224"/>
      <c r="J194" s="225">
        <f>ROUND(I194*H194,2)</f>
        <v>0</v>
      </c>
      <c r="K194" s="221" t="s">
        <v>126</v>
      </c>
      <c r="L194" s="45"/>
      <c r="M194" s="226" t="s">
        <v>19</v>
      </c>
      <c r="N194" s="227" t="s">
        <v>43</v>
      </c>
      <c r="O194" s="85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127</v>
      </c>
      <c r="AT194" s="230" t="s">
        <v>122</v>
      </c>
      <c r="AU194" s="230" t="s">
        <v>82</v>
      </c>
      <c r="AY194" s="18" t="s">
        <v>120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80</v>
      </c>
      <c r="BK194" s="231">
        <f>ROUND(I194*H194,2)</f>
        <v>0</v>
      </c>
      <c r="BL194" s="18" t="s">
        <v>127</v>
      </c>
      <c r="BM194" s="230" t="s">
        <v>334</v>
      </c>
    </row>
    <row r="195" s="13" customFormat="1">
      <c r="A195" s="13"/>
      <c r="B195" s="232"/>
      <c r="C195" s="233"/>
      <c r="D195" s="234" t="s">
        <v>129</v>
      </c>
      <c r="E195" s="235" t="s">
        <v>19</v>
      </c>
      <c r="F195" s="236" t="s">
        <v>335</v>
      </c>
      <c r="G195" s="233"/>
      <c r="H195" s="235" t="s">
        <v>19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129</v>
      </c>
      <c r="AU195" s="242" t="s">
        <v>82</v>
      </c>
      <c r="AV195" s="13" t="s">
        <v>80</v>
      </c>
      <c r="AW195" s="13" t="s">
        <v>33</v>
      </c>
      <c r="AX195" s="13" t="s">
        <v>72</v>
      </c>
      <c r="AY195" s="242" t="s">
        <v>120</v>
      </c>
    </row>
    <row r="196" s="14" customFormat="1">
      <c r="A196" s="14"/>
      <c r="B196" s="243"/>
      <c r="C196" s="244"/>
      <c r="D196" s="234" t="s">
        <v>129</v>
      </c>
      <c r="E196" s="245" t="s">
        <v>19</v>
      </c>
      <c r="F196" s="246" t="s">
        <v>336</v>
      </c>
      <c r="G196" s="244"/>
      <c r="H196" s="247">
        <v>16.5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129</v>
      </c>
      <c r="AU196" s="253" t="s">
        <v>82</v>
      </c>
      <c r="AV196" s="14" t="s">
        <v>82</v>
      </c>
      <c r="AW196" s="14" t="s">
        <v>33</v>
      </c>
      <c r="AX196" s="14" t="s">
        <v>72</v>
      </c>
      <c r="AY196" s="253" t="s">
        <v>120</v>
      </c>
    </row>
    <row r="197" s="15" customFormat="1">
      <c r="A197" s="15"/>
      <c r="B197" s="254"/>
      <c r="C197" s="255"/>
      <c r="D197" s="234" t="s">
        <v>129</v>
      </c>
      <c r="E197" s="256" t="s">
        <v>19</v>
      </c>
      <c r="F197" s="257" t="s">
        <v>136</v>
      </c>
      <c r="G197" s="255"/>
      <c r="H197" s="258">
        <v>16.5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4" t="s">
        <v>129</v>
      </c>
      <c r="AU197" s="264" t="s">
        <v>82</v>
      </c>
      <c r="AV197" s="15" t="s">
        <v>137</v>
      </c>
      <c r="AW197" s="15" t="s">
        <v>33</v>
      </c>
      <c r="AX197" s="15" t="s">
        <v>80</v>
      </c>
      <c r="AY197" s="264" t="s">
        <v>120</v>
      </c>
    </row>
    <row r="198" s="2" customFormat="1" ht="21.75" customHeight="1">
      <c r="A198" s="39"/>
      <c r="B198" s="40"/>
      <c r="C198" s="219" t="s">
        <v>337</v>
      </c>
      <c r="D198" s="219" t="s">
        <v>122</v>
      </c>
      <c r="E198" s="220" t="s">
        <v>338</v>
      </c>
      <c r="F198" s="221" t="s">
        <v>339</v>
      </c>
      <c r="G198" s="222" t="s">
        <v>189</v>
      </c>
      <c r="H198" s="223">
        <v>16.5</v>
      </c>
      <c r="I198" s="224"/>
      <c r="J198" s="225">
        <f>ROUND(I198*H198,2)</f>
        <v>0</v>
      </c>
      <c r="K198" s="221" t="s">
        <v>126</v>
      </c>
      <c r="L198" s="45"/>
      <c r="M198" s="226" t="s">
        <v>19</v>
      </c>
      <c r="N198" s="227" t="s">
        <v>43</v>
      </c>
      <c r="O198" s="85"/>
      <c r="P198" s="228">
        <f>O198*H198</f>
        <v>0</v>
      </c>
      <c r="Q198" s="228">
        <v>0.00011</v>
      </c>
      <c r="R198" s="228">
        <f>Q198*H198</f>
        <v>0.001815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127</v>
      </c>
      <c r="AT198" s="230" t="s">
        <v>122</v>
      </c>
      <c r="AU198" s="230" t="s">
        <v>82</v>
      </c>
      <c r="AY198" s="18" t="s">
        <v>120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80</v>
      </c>
      <c r="BK198" s="231">
        <f>ROUND(I198*H198,2)</f>
        <v>0</v>
      </c>
      <c r="BL198" s="18" t="s">
        <v>127</v>
      </c>
      <c r="BM198" s="230" t="s">
        <v>340</v>
      </c>
    </row>
    <row r="199" s="13" customFormat="1">
      <c r="A199" s="13"/>
      <c r="B199" s="232"/>
      <c r="C199" s="233"/>
      <c r="D199" s="234" t="s">
        <v>129</v>
      </c>
      <c r="E199" s="235" t="s">
        <v>19</v>
      </c>
      <c r="F199" s="236" t="s">
        <v>341</v>
      </c>
      <c r="G199" s="233"/>
      <c r="H199" s="235" t="s">
        <v>19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129</v>
      </c>
      <c r="AU199" s="242" t="s">
        <v>82</v>
      </c>
      <c r="AV199" s="13" t="s">
        <v>80</v>
      </c>
      <c r="AW199" s="13" t="s">
        <v>33</v>
      </c>
      <c r="AX199" s="13" t="s">
        <v>72</v>
      </c>
      <c r="AY199" s="242" t="s">
        <v>120</v>
      </c>
    </row>
    <row r="200" s="14" customFormat="1">
      <c r="A200" s="14"/>
      <c r="B200" s="243"/>
      <c r="C200" s="244"/>
      <c r="D200" s="234" t="s">
        <v>129</v>
      </c>
      <c r="E200" s="245" t="s">
        <v>19</v>
      </c>
      <c r="F200" s="246" t="s">
        <v>336</v>
      </c>
      <c r="G200" s="244"/>
      <c r="H200" s="247">
        <v>16.5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129</v>
      </c>
      <c r="AU200" s="253" t="s">
        <v>82</v>
      </c>
      <c r="AV200" s="14" t="s">
        <v>82</v>
      </c>
      <c r="AW200" s="14" t="s">
        <v>33</v>
      </c>
      <c r="AX200" s="14" t="s">
        <v>72</v>
      </c>
      <c r="AY200" s="253" t="s">
        <v>120</v>
      </c>
    </row>
    <row r="201" s="15" customFormat="1">
      <c r="A201" s="15"/>
      <c r="B201" s="254"/>
      <c r="C201" s="255"/>
      <c r="D201" s="234" t="s">
        <v>129</v>
      </c>
      <c r="E201" s="256" t="s">
        <v>19</v>
      </c>
      <c r="F201" s="257" t="s">
        <v>136</v>
      </c>
      <c r="G201" s="255"/>
      <c r="H201" s="258">
        <v>16.5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4" t="s">
        <v>129</v>
      </c>
      <c r="AU201" s="264" t="s">
        <v>82</v>
      </c>
      <c r="AV201" s="15" t="s">
        <v>137</v>
      </c>
      <c r="AW201" s="15" t="s">
        <v>33</v>
      </c>
      <c r="AX201" s="15" t="s">
        <v>80</v>
      </c>
      <c r="AY201" s="264" t="s">
        <v>120</v>
      </c>
    </row>
    <row r="202" s="2" customFormat="1" ht="16.5" customHeight="1">
      <c r="A202" s="39"/>
      <c r="B202" s="40"/>
      <c r="C202" s="219" t="s">
        <v>342</v>
      </c>
      <c r="D202" s="219" t="s">
        <v>122</v>
      </c>
      <c r="E202" s="220" t="s">
        <v>343</v>
      </c>
      <c r="F202" s="221" t="s">
        <v>344</v>
      </c>
      <c r="G202" s="222" t="s">
        <v>189</v>
      </c>
      <c r="H202" s="223">
        <v>16.5</v>
      </c>
      <c r="I202" s="224"/>
      <c r="J202" s="225">
        <f>ROUND(I202*H202,2)</f>
        <v>0</v>
      </c>
      <c r="K202" s="221" t="s">
        <v>19</v>
      </c>
      <c r="L202" s="45"/>
      <c r="M202" s="226" t="s">
        <v>19</v>
      </c>
      <c r="N202" s="227" t="s">
        <v>43</v>
      </c>
      <c r="O202" s="85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127</v>
      </c>
      <c r="AT202" s="230" t="s">
        <v>122</v>
      </c>
      <c r="AU202" s="230" t="s">
        <v>82</v>
      </c>
      <c r="AY202" s="18" t="s">
        <v>120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80</v>
      </c>
      <c r="BK202" s="231">
        <f>ROUND(I202*H202,2)</f>
        <v>0</v>
      </c>
      <c r="BL202" s="18" t="s">
        <v>127</v>
      </c>
      <c r="BM202" s="230" t="s">
        <v>345</v>
      </c>
    </row>
    <row r="203" s="12" customFormat="1" ht="22.8" customHeight="1">
      <c r="A203" s="12"/>
      <c r="B203" s="203"/>
      <c r="C203" s="204"/>
      <c r="D203" s="205" t="s">
        <v>71</v>
      </c>
      <c r="E203" s="217" t="s">
        <v>346</v>
      </c>
      <c r="F203" s="217" t="s">
        <v>347</v>
      </c>
      <c r="G203" s="204"/>
      <c r="H203" s="204"/>
      <c r="I203" s="207"/>
      <c r="J203" s="218">
        <f>BK203</f>
        <v>0</v>
      </c>
      <c r="K203" s="204"/>
      <c r="L203" s="209"/>
      <c r="M203" s="210"/>
      <c r="N203" s="211"/>
      <c r="O203" s="211"/>
      <c r="P203" s="212">
        <f>SUM(P204:P217)</f>
        <v>0</v>
      </c>
      <c r="Q203" s="211"/>
      <c r="R203" s="212">
        <f>SUM(R204:R217)</f>
        <v>0.39248</v>
      </c>
      <c r="S203" s="211"/>
      <c r="T203" s="213">
        <f>SUM(T204:T217)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4" t="s">
        <v>80</v>
      </c>
      <c r="AT203" s="215" t="s">
        <v>71</v>
      </c>
      <c r="AU203" s="215" t="s">
        <v>80</v>
      </c>
      <c r="AY203" s="214" t="s">
        <v>120</v>
      </c>
      <c r="BK203" s="216">
        <f>SUM(BK204:BK217)</f>
        <v>0</v>
      </c>
    </row>
    <row r="204" s="2" customFormat="1" ht="16.5" customHeight="1">
      <c r="A204" s="39"/>
      <c r="B204" s="40"/>
      <c r="C204" s="219" t="s">
        <v>348</v>
      </c>
      <c r="D204" s="219" t="s">
        <v>122</v>
      </c>
      <c r="E204" s="220" t="s">
        <v>349</v>
      </c>
      <c r="F204" s="221" t="s">
        <v>350</v>
      </c>
      <c r="G204" s="222" t="s">
        <v>200</v>
      </c>
      <c r="H204" s="223">
        <v>2</v>
      </c>
      <c r="I204" s="224"/>
      <c r="J204" s="225">
        <f>ROUND(I204*H204,2)</f>
        <v>0</v>
      </c>
      <c r="K204" s="221" t="s">
        <v>126</v>
      </c>
      <c r="L204" s="45"/>
      <c r="M204" s="226" t="s">
        <v>19</v>
      </c>
      <c r="N204" s="227" t="s">
        <v>43</v>
      </c>
      <c r="O204" s="85"/>
      <c r="P204" s="228">
        <f>O204*H204</f>
        <v>0</v>
      </c>
      <c r="Q204" s="228">
        <v>0.00069999999999999999</v>
      </c>
      <c r="R204" s="228">
        <f>Q204*H204</f>
        <v>0.0014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127</v>
      </c>
      <c r="AT204" s="230" t="s">
        <v>122</v>
      </c>
      <c r="AU204" s="230" t="s">
        <v>82</v>
      </c>
      <c r="AY204" s="18" t="s">
        <v>120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80</v>
      </c>
      <c r="BK204" s="231">
        <f>ROUND(I204*H204,2)</f>
        <v>0</v>
      </c>
      <c r="BL204" s="18" t="s">
        <v>127</v>
      </c>
      <c r="BM204" s="230" t="s">
        <v>351</v>
      </c>
    </row>
    <row r="205" s="2" customFormat="1" ht="16.5" customHeight="1">
      <c r="A205" s="39"/>
      <c r="B205" s="40"/>
      <c r="C205" s="265" t="s">
        <v>352</v>
      </c>
      <c r="D205" s="265" t="s">
        <v>254</v>
      </c>
      <c r="E205" s="266" t="s">
        <v>353</v>
      </c>
      <c r="F205" s="267" t="s">
        <v>354</v>
      </c>
      <c r="G205" s="268" t="s">
        <v>200</v>
      </c>
      <c r="H205" s="269">
        <v>2</v>
      </c>
      <c r="I205" s="270"/>
      <c r="J205" s="271">
        <f>ROUND(I205*H205,2)</f>
        <v>0</v>
      </c>
      <c r="K205" s="267" t="s">
        <v>126</v>
      </c>
      <c r="L205" s="272"/>
      <c r="M205" s="273" t="s">
        <v>19</v>
      </c>
      <c r="N205" s="274" t="s">
        <v>43</v>
      </c>
      <c r="O205" s="85"/>
      <c r="P205" s="228">
        <f>O205*H205</f>
        <v>0</v>
      </c>
      <c r="Q205" s="228">
        <v>0.0012999999999999999</v>
      </c>
      <c r="R205" s="228">
        <f>Q205*H205</f>
        <v>0.0025999999999999999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171</v>
      </c>
      <c r="AT205" s="230" t="s">
        <v>254</v>
      </c>
      <c r="AU205" s="230" t="s">
        <v>82</v>
      </c>
      <c r="AY205" s="18" t="s">
        <v>120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80</v>
      </c>
      <c r="BK205" s="231">
        <f>ROUND(I205*H205,2)</f>
        <v>0</v>
      </c>
      <c r="BL205" s="18" t="s">
        <v>127</v>
      </c>
      <c r="BM205" s="230" t="s">
        <v>355</v>
      </c>
    </row>
    <row r="206" s="2" customFormat="1" ht="16.5" customHeight="1">
      <c r="A206" s="39"/>
      <c r="B206" s="40"/>
      <c r="C206" s="265" t="s">
        <v>356</v>
      </c>
      <c r="D206" s="265" t="s">
        <v>254</v>
      </c>
      <c r="E206" s="266" t="s">
        <v>357</v>
      </c>
      <c r="F206" s="267" t="s">
        <v>358</v>
      </c>
      <c r="G206" s="268" t="s">
        <v>200</v>
      </c>
      <c r="H206" s="269">
        <v>2</v>
      </c>
      <c r="I206" s="270"/>
      <c r="J206" s="271">
        <f>ROUND(I206*H206,2)</f>
        <v>0</v>
      </c>
      <c r="K206" s="267" t="s">
        <v>126</v>
      </c>
      <c r="L206" s="272"/>
      <c r="M206" s="273" t="s">
        <v>19</v>
      </c>
      <c r="N206" s="274" t="s">
        <v>43</v>
      </c>
      <c r="O206" s="85"/>
      <c r="P206" s="228">
        <f>O206*H206</f>
        <v>0</v>
      </c>
      <c r="Q206" s="228">
        <v>0.0025000000000000001</v>
      </c>
      <c r="R206" s="228">
        <f>Q206*H206</f>
        <v>0.0050000000000000001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171</v>
      </c>
      <c r="AT206" s="230" t="s">
        <v>254</v>
      </c>
      <c r="AU206" s="230" t="s">
        <v>82</v>
      </c>
      <c r="AY206" s="18" t="s">
        <v>120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80</v>
      </c>
      <c r="BK206" s="231">
        <f>ROUND(I206*H206,2)</f>
        <v>0</v>
      </c>
      <c r="BL206" s="18" t="s">
        <v>127</v>
      </c>
      <c r="BM206" s="230" t="s">
        <v>359</v>
      </c>
    </row>
    <row r="207" s="2" customFormat="1" ht="16.5" customHeight="1">
      <c r="A207" s="39"/>
      <c r="B207" s="40"/>
      <c r="C207" s="219" t="s">
        <v>360</v>
      </c>
      <c r="D207" s="219" t="s">
        <v>122</v>
      </c>
      <c r="E207" s="220" t="s">
        <v>361</v>
      </c>
      <c r="F207" s="221" t="s">
        <v>362</v>
      </c>
      <c r="G207" s="222" t="s">
        <v>200</v>
      </c>
      <c r="H207" s="223">
        <v>1</v>
      </c>
      <c r="I207" s="224"/>
      <c r="J207" s="225">
        <f>ROUND(I207*H207,2)</f>
        <v>0</v>
      </c>
      <c r="K207" s="221" t="s">
        <v>126</v>
      </c>
      <c r="L207" s="45"/>
      <c r="M207" s="226" t="s">
        <v>19</v>
      </c>
      <c r="N207" s="227" t="s">
        <v>43</v>
      </c>
      <c r="O207" s="85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127</v>
      </c>
      <c r="AT207" s="230" t="s">
        <v>122</v>
      </c>
      <c r="AU207" s="230" t="s">
        <v>82</v>
      </c>
      <c r="AY207" s="18" t="s">
        <v>120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80</v>
      </c>
      <c r="BK207" s="231">
        <f>ROUND(I207*H207,2)</f>
        <v>0</v>
      </c>
      <c r="BL207" s="18" t="s">
        <v>127</v>
      </c>
      <c r="BM207" s="230" t="s">
        <v>363</v>
      </c>
    </row>
    <row r="208" s="2" customFormat="1" ht="16.5" customHeight="1">
      <c r="A208" s="39"/>
      <c r="B208" s="40"/>
      <c r="C208" s="265" t="s">
        <v>364</v>
      </c>
      <c r="D208" s="265" t="s">
        <v>254</v>
      </c>
      <c r="E208" s="266" t="s">
        <v>365</v>
      </c>
      <c r="F208" s="267" t="s">
        <v>366</v>
      </c>
      <c r="G208" s="268" t="s">
        <v>200</v>
      </c>
      <c r="H208" s="269">
        <v>1</v>
      </c>
      <c r="I208" s="270"/>
      <c r="J208" s="271">
        <f>ROUND(I208*H208,2)</f>
        <v>0</v>
      </c>
      <c r="K208" s="267" t="s">
        <v>126</v>
      </c>
      <c r="L208" s="272"/>
      <c r="M208" s="273" t="s">
        <v>19</v>
      </c>
      <c r="N208" s="274" t="s">
        <v>43</v>
      </c>
      <c r="O208" s="85"/>
      <c r="P208" s="228">
        <f>O208*H208</f>
        <v>0</v>
      </c>
      <c r="Q208" s="228">
        <v>0.015699999999999999</v>
      </c>
      <c r="R208" s="228">
        <f>Q208*H208</f>
        <v>0.015699999999999999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171</v>
      </c>
      <c r="AT208" s="230" t="s">
        <v>254</v>
      </c>
      <c r="AU208" s="230" t="s">
        <v>82</v>
      </c>
      <c r="AY208" s="18" t="s">
        <v>120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80</v>
      </c>
      <c r="BK208" s="231">
        <f>ROUND(I208*H208,2)</f>
        <v>0</v>
      </c>
      <c r="BL208" s="18" t="s">
        <v>127</v>
      </c>
      <c r="BM208" s="230" t="s">
        <v>367</v>
      </c>
    </row>
    <row r="209" s="2" customFormat="1" ht="16.5" customHeight="1">
      <c r="A209" s="39"/>
      <c r="B209" s="40"/>
      <c r="C209" s="219" t="s">
        <v>368</v>
      </c>
      <c r="D209" s="219" t="s">
        <v>122</v>
      </c>
      <c r="E209" s="220" t="s">
        <v>369</v>
      </c>
      <c r="F209" s="221" t="s">
        <v>370</v>
      </c>
      <c r="G209" s="222" t="s">
        <v>200</v>
      </c>
      <c r="H209" s="223">
        <v>3</v>
      </c>
      <c r="I209" s="224"/>
      <c r="J209" s="225">
        <f>ROUND(I209*H209,2)</f>
        <v>0</v>
      </c>
      <c r="K209" s="221" t="s">
        <v>126</v>
      </c>
      <c r="L209" s="45"/>
      <c r="M209" s="226" t="s">
        <v>19</v>
      </c>
      <c r="N209" s="227" t="s">
        <v>43</v>
      </c>
      <c r="O209" s="85"/>
      <c r="P209" s="228">
        <f>O209*H209</f>
        <v>0</v>
      </c>
      <c r="Q209" s="228">
        <v>0.11241</v>
      </c>
      <c r="R209" s="228">
        <f>Q209*H209</f>
        <v>0.33722999999999997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127</v>
      </c>
      <c r="AT209" s="230" t="s">
        <v>122</v>
      </c>
      <c r="AU209" s="230" t="s">
        <v>82</v>
      </c>
      <c r="AY209" s="18" t="s">
        <v>120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80</v>
      </c>
      <c r="BK209" s="231">
        <f>ROUND(I209*H209,2)</f>
        <v>0</v>
      </c>
      <c r="BL209" s="18" t="s">
        <v>127</v>
      </c>
      <c r="BM209" s="230" t="s">
        <v>371</v>
      </c>
    </row>
    <row r="210" s="2" customFormat="1" ht="16.5" customHeight="1">
      <c r="A210" s="39"/>
      <c r="B210" s="40"/>
      <c r="C210" s="265" t="s">
        <v>372</v>
      </c>
      <c r="D210" s="265" t="s">
        <v>254</v>
      </c>
      <c r="E210" s="266" t="s">
        <v>373</v>
      </c>
      <c r="F210" s="267" t="s">
        <v>374</v>
      </c>
      <c r="G210" s="268" t="s">
        <v>200</v>
      </c>
      <c r="H210" s="269">
        <v>2</v>
      </c>
      <c r="I210" s="270"/>
      <c r="J210" s="271">
        <f>ROUND(I210*H210,2)</f>
        <v>0</v>
      </c>
      <c r="K210" s="267" t="s">
        <v>126</v>
      </c>
      <c r="L210" s="272"/>
      <c r="M210" s="273" t="s">
        <v>19</v>
      </c>
      <c r="N210" s="274" t="s">
        <v>43</v>
      </c>
      <c r="O210" s="85"/>
      <c r="P210" s="228">
        <f>O210*H210</f>
        <v>0</v>
      </c>
      <c r="Q210" s="228">
        <v>0.0061000000000000004</v>
      </c>
      <c r="R210" s="228">
        <f>Q210*H210</f>
        <v>0.012200000000000001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171</v>
      </c>
      <c r="AT210" s="230" t="s">
        <v>254</v>
      </c>
      <c r="AU210" s="230" t="s">
        <v>82</v>
      </c>
      <c r="AY210" s="18" t="s">
        <v>120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80</v>
      </c>
      <c r="BK210" s="231">
        <f>ROUND(I210*H210,2)</f>
        <v>0</v>
      </c>
      <c r="BL210" s="18" t="s">
        <v>127</v>
      </c>
      <c r="BM210" s="230" t="s">
        <v>375</v>
      </c>
    </row>
    <row r="211" s="2" customFormat="1" ht="16.5" customHeight="1">
      <c r="A211" s="39"/>
      <c r="B211" s="40"/>
      <c r="C211" s="265" t="s">
        <v>376</v>
      </c>
      <c r="D211" s="265" t="s">
        <v>254</v>
      </c>
      <c r="E211" s="266" t="s">
        <v>377</v>
      </c>
      <c r="F211" s="267" t="s">
        <v>378</v>
      </c>
      <c r="G211" s="268" t="s">
        <v>200</v>
      </c>
      <c r="H211" s="269">
        <v>1</v>
      </c>
      <c r="I211" s="270"/>
      <c r="J211" s="271">
        <f>ROUND(I211*H211,2)</f>
        <v>0</v>
      </c>
      <c r="K211" s="267" t="s">
        <v>126</v>
      </c>
      <c r="L211" s="272"/>
      <c r="M211" s="273" t="s">
        <v>19</v>
      </c>
      <c r="N211" s="274" t="s">
        <v>43</v>
      </c>
      <c r="O211" s="85"/>
      <c r="P211" s="228">
        <f>O211*H211</f>
        <v>0</v>
      </c>
      <c r="Q211" s="228">
        <v>0.0064999999999999997</v>
      </c>
      <c r="R211" s="228">
        <f>Q211*H211</f>
        <v>0.0064999999999999997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171</v>
      </c>
      <c r="AT211" s="230" t="s">
        <v>254</v>
      </c>
      <c r="AU211" s="230" t="s">
        <v>82</v>
      </c>
      <c r="AY211" s="18" t="s">
        <v>120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80</v>
      </c>
      <c r="BK211" s="231">
        <f>ROUND(I211*H211,2)</f>
        <v>0</v>
      </c>
      <c r="BL211" s="18" t="s">
        <v>127</v>
      </c>
      <c r="BM211" s="230" t="s">
        <v>379</v>
      </c>
    </row>
    <row r="212" s="2" customFormat="1" ht="16.5" customHeight="1">
      <c r="A212" s="39"/>
      <c r="B212" s="40"/>
      <c r="C212" s="265" t="s">
        <v>380</v>
      </c>
      <c r="D212" s="265" t="s">
        <v>254</v>
      </c>
      <c r="E212" s="266" t="s">
        <v>381</v>
      </c>
      <c r="F212" s="267" t="s">
        <v>382</v>
      </c>
      <c r="G212" s="268" t="s">
        <v>200</v>
      </c>
      <c r="H212" s="269">
        <v>2</v>
      </c>
      <c r="I212" s="270"/>
      <c r="J212" s="271">
        <f>ROUND(I212*H212,2)</f>
        <v>0</v>
      </c>
      <c r="K212" s="267" t="s">
        <v>126</v>
      </c>
      <c r="L212" s="272"/>
      <c r="M212" s="273" t="s">
        <v>19</v>
      </c>
      <c r="N212" s="274" t="s">
        <v>43</v>
      </c>
      <c r="O212" s="85"/>
      <c r="P212" s="228">
        <f>O212*H212</f>
        <v>0</v>
      </c>
      <c r="Q212" s="228">
        <v>0.0030000000000000001</v>
      </c>
      <c r="R212" s="228">
        <f>Q212*H212</f>
        <v>0.0060000000000000001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171</v>
      </c>
      <c r="AT212" s="230" t="s">
        <v>254</v>
      </c>
      <c r="AU212" s="230" t="s">
        <v>82</v>
      </c>
      <c r="AY212" s="18" t="s">
        <v>120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80</v>
      </c>
      <c r="BK212" s="231">
        <f>ROUND(I212*H212,2)</f>
        <v>0</v>
      </c>
      <c r="BL212" s="18" t="s">
        <v>127</v>
      </c>
      <c r="BM212" s="230" t="s">
        <v>383</v>
      </c>
    </row>
    <row r="213" s="2" customFormat="1" ht="16.5" customHeight="1">
      <c r="A213" s="39"/>
      <c r="B213" s="40"/>
      <c r="C213" s="265" t="s">
        <v>384</v>
      </c>
      <c r="D213" s="265" t="s">
        <v>254</v>
      </c>
      <c r="E213" s="266" t="s">
        <v>385</v>
      </c>
      <c r="F213" s="267" t="s">
        <v>386</v>
      </c>
      <c r="G213" s="268" t="s">
        <v>200</v>
      </c>
      <c r="H213" s="269">
        <v>1</v>
      </c>
      <c r="I213" s="270"/>
      <c r="J213" s="271">
        <f>ROUND(I213*H213,2)</f>
        <v>0</v>
      </c>
      <c r="K213" s="267" t="s">
        <v>126</v>
      </c>
      <c r="L213" s="272"/>
      <c r="M213" s="273" t="s">
        <v>19</v>
      </c>
      <c r="N213" s="274" t="s">
        <v>43</v>
      </c>
      <c r="O213" s="85"/>
      <c r="P213" s="228">
        <f>O213*H213</f>
        <v>0</v>
      </c>
      <c r="Q213" s="228">
        <v>0.0033</v>
      </c>
      <c r="R213" s="228">
        <f>Q213*H213</f>
        <v>0.0033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171</v>
      </c>
      <c r="AT213" s="230" t="s">
        <v>254</v>
      </c>
      <c r="AU213" s="230" t="s">
        <v>82</v>
      </c>
      <c r="AY213" s="18" t="s">
        <v>120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80</v>
      </c>
      <c r="BK213" s="231">
        <f>ROUND(I213*H213,2)</f>
        <v>0</v>
      </c>
      <c r="BL213" s="18" t="s">
        <v>127</v>
      </c>
      <c r="BM213" s="230" t="s">
        <v>387</v>
      </c>
    </row>
    <row r="214" s="2" customFormat="1" ht="16.5" customHeight="1">
      <c r="A214" s="39"/>
      <c r="B214" s="40"/>
      <c r="C214" s="265" t="s">
        <v>388</v>
      </c>
      <c r="D214" s="265" t="s">
        <v>254</v>
      </c>
      <c r="E214" s="266" t="s">
        <v>389</v>
      </c>
      <c r="F214" s="267" t="s">
        <v>390</v>
      </c>
      <c r="G214" s="268" t="s">
        <v>200</v>
      </c>
      <c r="H214" s="269">
        <v>4</v>
      </c>
      <c r="I214" s="270"/>
      <c r="J214" s="271">
        <f>ROUND(I214*H214,2)</f>
        <v>0</v>
      </c>
      <c r="K214" s="267" t="s">
        <v>126</v>
      </c>
      <c r="L214" s="272"/>
      <c r="M214" s="273" t="s">
        <v>19</v>
      </c>
      <c r="N214" s="274" t="s">
        <v>43</v>
      </c>
      <c r="O214" s="85"/>
      <c r="P214" s="228">
        <f>O214*H214</f>
        <v>0</v>
      </c>
      <c r="Q214" s="228">
        <v>0.00035</v>
      </c>
      <c r="R214" s="228">
        <f>Q214*H214</f>
        <v>0.0014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171</v>
      </c>
      <c r="AT214" s="230" t="s">
        <v>254</v>
      </c>
      <c r="AU214" s="230" t="s">
        <v>82</v>
      </c>
      <c r="AY214" s="18" t="s">
        <v>120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80</v>
      </c>
      <c r="BK214" s="231">
        <f>ROUND(I214*H214,2)</f>
        <v>0</v>
      </c>
      <c r="BL214" s="18" t="s">
        <v>127</v>
      </c>
      <c r="BM214" s="230" t="s">
        <v>391</v>
      </c>
    </row>
    <row r="215" s="2" customFormat="1" ht="16.5" customHeight="1">
      <c r="A215" s="39"/>
      <c r="B215" s="40"/>
      <c r="C215" s="265" t="s">
        <v>392</v>
      </c>
      <c r="D215" s="265" t="s">
        <v>254</v>
      </c>
      <c r="E215" s="266" t="s">
        <v>393</v>
      </c>
      <c r="F215" s="267" t="s">
        <v>394</v>
      </c>
      <c r="G215" s="268" t="s">
        <v>200</v>
      </c>
      <c r="H215" s="269">
        <v>2</v>
      </c>
      <c r="I215" s="270"/>
      <c r="J215" s="271">
        <f>ROUND(I215*H215,2)</f>
        <v>0</v>
      </c>
      <c r="K215" s="267" t="s">
        <v>126</v>
      </c>
      <c r="L215" s="272"/>
      <c r="M215" s="273" t="s">
        <v>19</v>
      </c>
      <c r="N215" s="274" t="s">
        <v>43</v>
      </c>
      <c r="O215" s="85"/>
      <c r="P215" s="228">
        <f>O215*H215</f>
        <v>0</v>
      </c>
      <c r="Q215" s="228">
        <v>0.00040000000000000002</v>
      </c>
      <c r="R215" s="228">
        <f>Q215*H215</f>
        <v>0.00080000000000000004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171</v>
      </c>
      <c r="AT215" s="230" t="s">
        <v>254</v>
      </c>
      <c r="AU215" s="230" t="s">
        <v>82</v>
      </c>
      <c r="AY215" s="18" t="s">
        <v>120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80</v>
      </c>
      <c r="BK215" s="231">
        <f>ROUND(I215*H215,2)</f>
        <v>0</v>
      </c>
      <c r="BL215" s="18" t="s">
        <v>127</v>
      </c>
      <c r="BM215" s="230" t="s">
        <v>395</v>
      </c>
    </row>
    <row r="216" s="2" customFormat="1" ht="16.5" customHeight="1">
      <c r="A216" s="39"/>
      <c r="B216" s="40"/>
      <c r="C216" s="265" t="s">
        <v>396</v>
      </c>
      <c r="D216" s="265" t="s">
        <v>254</v>
      </c>
      <c r="E216" s="266" t="s">
        <v>397</v>
      </c>
      <c r="F216" s="267" t="s">
        <v>398</v>
      </c>
      <c r="G216" s="268" t="s">
        <v>200</v>
      </c>
      <c r="H216" s="269">
        <v>2</v>
      </c>
      <c r="I216" s="270"/>
      <c r="J216" s="271">
        <f>ROUND(I216*H216,2)</f>
        <v>0</v>
      </c>
      <c r="K216" s="267" t="s">
        <v>126</v>
      </c>
      <c r="L216" s="272"/>
      <c r="M216" s="273" t="s">
        <v>19</v>
      </c>
      <c r="N216" s="274" t="s">
        <v>43</v>
      </c>
      <c r="O216" s="85"/>
      <c r="P216" s="228">
        <f>O216*H216</f>
        <v>0</v>
      </c>
      <c r="Q216" s="228">
        <v>0.00010000000000000001</v>
      </c>
      <c r="R216" s="228">
        <f>Q216*H216</f>
        <v>0.00020000000000000001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171</v>
      </c>
      <c r="AT216" s="230" t="s">
        <v>254</v>
      </c>
      <c r="AU216" s="230" t="s">
        <v>82</v>
      </c>
      <c r="AY216" s="18" t="s">
        <v>120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80</v>
      </c>
      <c r="BK216" s="231">
        <f>ROUND(I216*H216,2)</f>
        <v>0</v>
      </c>
      <c r="BL216" s="18" t="s">
        <v>127</v>
      </c>
      <c r="BM216" s="230" t="s">
        <v>399</v>
      </c>
    </row>
    <row r="217" s="2" customFormat="1" ht="16.5" customHeight="1">
      <c r="A217" s="39"/>
      <c r="B217" s="40"/>
      <c r="C217" s="265" t="s">
        <v>400</v>
      </c>
      <c r="D217" s="265" t="s">
        <v>254</v>
      </c>
      <c r="E217" s="266" t="s">
        <v>401</v>
      </c>
      <c r="F217" s="267" t="s">
        <v>402</v>
      </c>
      <c r="G217" s="268" t="s">
        <v>200</v>
      </c>
      <c r="H217" s="269">
        <v>1</v>
      </c>
      <c r="I217" s="270"/>
      <c r="J217" s="271">
        <f>ROUND(I217*H217,2)</f>
        <v>0</v>
      </c>
      <c r="K217" s="267" t="s">
        <v>126</v>
      </c>
      <c r="L217" s="272"/>
      <c r="M217" s="273" t="s">
        <v>19</v>
      </c>
      <c r="N217" s="274" t="s">
        <v>43</v>
      </c>
      <c r="O217" s="85"/>
      <c r="P217" s="228">
        <f>O217*H217</f>
        <v>0</v>
      </c>
      <c r="Q217" s="228">
        <v>0.00014999999999999999</v>
      </c>
      <c r="R217" s="228">
        <f>Q217*H217</f>
        <v>0.00014999999999999999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171</v>
      </c>
      <c r="AT217" s="230" t="s">
        <v>254</v>
      </c>
      <c r="AU217" s="230" t="s">
        <v>82</v>
      </c>
      <c r="AY217" s="18" t="s">
        <v>120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80</v>
      </c>
      <c r="BK217" s="231">
        <f>ROUND(I217*H217,2)</f>
        <v>0</v>
      </c>
      <c r="BL217" s="18" t="s">
        <v>127</v>
      </c>
      <c r="BM217" s="230" t="s">
        <v>403</v>
      </c>
    </row>
    <row r="218" s="12" customFormat="1" ht="22.8" customHeight="1">
      <c r="A218" s="12"/>
      <c r="B218" s="203"/>
      <c r="C218" s="204"/>
      <c r="D218" s="205" t="s">
        <v>71</v>
      </c>
      <c r="E218" s="217" t="s">
        <v>404</v>
      </c>
      <c r="F218" s="217" t="s">
        <v>405</v>
      </c>
      <c r="G218" s="204"/>
      <c r="H218" s="204"/>
      <c r="I218" s="207"/>
      <c r="J218" s="218">
        <f>BK218</f>
        <v>0</v>
      </c>
      <c r="K218" s="204"/>
      <c r="L218" s="209"/>
      <c r="M218" s="210"/>
      <c r="N218" s="211"/>
      <c r="O218" s="211"/>
      <c r="P218" s="212">
        <f>SUM(P219:P236)</f>
        <v>0</v>
      </c>
      <c r="Q218" s="211"/>
      <c r="R218" s="212">
        <f>SUM(R219:R236)</f>
        <v>0</v>
      </c>
      <c r="S218" s="211"/>
      <c r="T218" s="213">
        <f>SUM(T219:T236)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4" t="s">
        <v>80</v>
      </c>
      <c r="AT218" s="215" t="s">
        <v>71</v>
      </c>
      <c r="AU218" s="215" t="s">
        <v>80</v>
      </c>
      <c r="AY218" s="214" t="s">
        <v>120</v>
      </c>
      <c r="BK218" s="216">
        <f>SUM(BK219:BK236)</f>
        <v>0</v>
      </c>
    </row>
    <row r="219" s="2" customFormat="1" ht="21.75" customHeight="1">
      <c r="A219" s="39"/>
      <c r="B219" s="40"/>
      <c r="C219" s="219" t="s">
        <v>406</v>
      </c>
      <c r="D219" s="219" t="s">
        <v>122</v>
      </c>
      <c r="E219" s="220" t="s">
        <v>407</v>
      </c>
      <c r="F219" s="221" t="s">
        <v>408</v>
      </c>
      <c r="G219" s="222" t="s">
        <v>166</v>
      </c>
      <c r="H219" s="223">
        <v>414.40499999999997</v>
      </c>
      <c r="I219" s="224"/>
      <c r="J219" s="225">
        <f>ROUND(I219*H219,2)</f>
        <v>0</v>
      </c>
      <c r="K219" s="221" t="s">
        <v>126</v>
      </c>
      <c r="L219" s="45"/>
      <c r="M219" s="226" t="s">
        <v>19</v>
      </c>
      <c r="N219" s="227" t="s">
        <v>43</v>
      </c>
      <c r="O219" s="85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127</v>
      </c>
      <c r="AT219" s="230" t="s">
        <v>122</v>
      </c>
      <c r="AU219" s="230" t="s">
        <v>82</v>
      </c>
      <c r="AY219" s="18" t="s">
        <v>120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80</v>
      </c>
      <c r="BK219" s="231">
        <f>ROUND(I219*H219,2)</f>
        <v>0</v>
      </c>
      <c r="BL219" s="18" t="s">
        <v>127</v>
      </c>
      <c r="BM219" s="230" t="s">
        <v>409</v>
      </c>
    </row>
    <row r="220" s="14" customFormat="1">
      <c r="A220" s="14"/>
      <c r="B220" s="243"/>
      <c r="C220" s="244"/>
      <c r="D220" s="234" t="s">
        <v>129</v>
      </c>
      <c r="E220" s="245" t="s">
        <v>19</v>
      </c>
      <c r="F220" s="246" t="s">
        <v>410</v>
      </c>
      <c r="G220" s="244"/>
      <c r="H220" s="247">
        <v>414.40499999999997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129</v>
      </c>
      <c r="AU220" s="253" t="s">
        <v>82</v>
      </c>
      <c r="AV220" s="14" t="s">
        <v>82</v>
      </c>
      <c r="AW220" s="14" t="s">
        <v>33</v>
      </c>
      <c r="AX220" s="14" t="s">
        <v>72</v>
      </c>
      <c r="AY220" s="253" t="s">
        <v>120</v>
      </c>
    </row>
    <row r="221" s="15" customFormat="1">
      <c r="A221" s="15"/>
      <c r="B221" s="254"/>
      <c r="C221" s="255"/>
      <c r="D221" s="234" t="s">
        <v>129</v>
      </c>
      <c r="E221" s="256" t="s">
        <v>19</v>
      </c>
      <c r="F221" s="257" t="s">
        <v>136</v>
      </c>
      <c r="G221" s="255"/>
      <c r="H221" s="258">
        <v>414.40499999999997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4" t="s">
        <v>129</v>
      </c>
      <c r="AU221" s="264" t="s">
        <v>82</v>
      </c>
      <c r="AV221" s="15" t="s">
        <v>137</v>
      </c>
      <c r="AW221" s="15" t="s">
        <v>33</v>
      </c>
      <c r="AX221" s="15" t="s">
        <v>80</v>
      </c>
      <c r="AY221" s="264" t="s">
        <v>120</v>
      </c>
    </row>
    <row r="222" s="2" customFormat="1" ht="21.75" customHeight="1">
      <c r="A222" s="39"/>
      <c r="B222" s="40"/>
      <c r="C222" s="219" t="s">
        <v>411</v>
      </c>
      <c r="D222" s="219" t="s">
        <v>122</v>
      </c>
      <c r="E222" s="220" t="s">
        <v>412</v>
      </c>
      <c r="F222" s="221" t="s">
        <v>413</v>
      </c>
      <c r="G222" s="222" t="s">
        <v>166</v>
      </c>
      <c r="H222" s="223">
        <v>1657.6199999999999</v>
      </c>
      <c r="I222" s="224"/>
      <c r="J222" s="225">
        <f>ROUND(I222*H222,2)</f>
        <v>0</v>
      </c>
      <c r="K222" s="221" t="s">
        <v>126</v>
      </c>
      <c r="L222" s="45"/>
      <c r="M222" s="226" t="s">
        <v>19</v>
      </c>
      <c r="N222" s="227" t="s">
        <v>43</v>
      </c>
      <c r="O222" s="85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127</v>
      </c>
      <c r="AT222" s="230" t="s">
        <v>122</v>
      </c>
      <c r="AU222" s="230" t="s">
        <v>82</v>
      </c>
      <c r="AY222" s="18" t="s">
        <v>120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80</v>
      </c>
      <c r="BK222" s="231">
        <f>ROUND(I222*H222,2)</f>
        <v>0</v>
      </c>
      <c r="BL222" s="18" t="s">
        <v>127</v>
      </c>
      <c r="BM222" s="230" t="s">
        <v>414</v>
      </c>
    </row>
    <row r="223" s="14" customFormat="1">
      <c r="A223" s="14"/>
      <c r="B223" s="243"/>
      <c r="C223" s="244"/>
      <c r="D223" s="234" t="s">
        <v>129</v>
      </c>
      <c r="E223" s="244"/>
      <c r="F223" s="246" t="s">
        <v>415</v>
      </c>
      <c r="G223" s="244"/>
      <c r="H223" s="247">
        <v>1657.6199999999999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129</v>
      </c>
      <c r="AU223" s="253" t="s">
        <v>82</v>
      </c>
      <c r="AV223" s="14" t="s">
        <v>82</v>
      </c>
      <c r="AW223" s="14" t="s">
        <v>4</v>
      </c>
      <c r="AX223" s="14" t="s">
        <v>80</v>
      </c>
      <c r="AY223" s="253" t="s">
        <v>120</v>
      </c>
    </row>
    <row r="224" s="2" customFormat="1" ht="21.75" customHeight="1">
      <c r="A224" s="39"/>
      <c r="B224" s="40"/>
      <c r="C224" s="219" t="s">
        <v>416</v>
      </c>
      <c r="D224" s="219" t="s">
        <v>122</v>
      </c>
      <c r="E224" s="220" t="s">
        <v>417</v>
      </c>
      <c r="F224" s="221" t="s">
        <v>418</v>
      </c>
      <c r="G224" s="222" t="s">
        <v>166</v>
      </c>
      <c r="H224" s="223">
        <v>62.600000000000001</v>
      </c>
      <c r="I224" s="224"/>
      <c r="J224" s="225">
        <f>ROUND(I224*H224,2)</f>
        <v>0</v>
      </c>
      <c r="K224" s="221" t="s">
        <v>126</v>
      </c>
      <c r="L224" s="45"/>
      <c r="M224" s="226" t="s">
        <v>19</v>
      </c>
      <c r="N224" s="227" t="s">
        <v>43</v>
      </c>
      <c r="O224" s="85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127</v>
      </c>
      <c r="AT224" s="230" t="s">
        <v>122</v>
      </c>
      <c r="AU224" s="230" t="s">
        <v>82</v>
      </c>
      <c r="AY224" s="18" t="s">
        <v>120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80</v>
      </c>
      <c r="BK224" s="231">
        <f>ROUND(I224*H224,2)</f>
        <v>0</v>
      </c>
      <c r="BL224" s="18" t="s">
        <v>127</v>
      </c>
      <c r="BM224" s="230" t="s">
        <v>419</v>
      </c>
    </row>
    <row r="225" s="14" customFormat="1">
      <c r="A225" s="14"/>
      <c r="B225" s="243"/>
      <c r="C225" s="244"/>
      <c r="D225" s="234" t="s">
        <v>129</v>
      </c>
      <c r="E225" s="245" t="s">
        <v>19</v>
      </c>
      <c r="F225" s="246" t="s">
        <v>420</v>
      </c>
      <c r="G225" s="244"/>
      <c r="H225" s="247">
        <v>6.1500000000000004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129</v>
      </c>
      <c r="AU225" s="253" t="s">
        <v>82</v>
      </c>
      <c r="AV225" s="14" t="s">
        <v>82</v>
      </c>
      <c r="AW225" s="14" t="s">
        <v>33</v>
      </c>
      <c r="AX225" s="14" t="s">
        <v>72</v>
      </c>
      <c r="AY225" s="253" t="s">
        <v>120</v>
      </c>
    </row>
    <row r="226" s="14" customFormat="1">
      <c r="A226" s="14"/>
      <c r="B226" s="243"/>
      <c r="C226" s="244"/>
      <c r="D226" s="234" t="s">
        <v>129</v>
      </c>
      <c r="E226" s="245" t="s">
        <v>19</v>
      </c>
      <c r="F226" s="246" t="s">
        <v>421</v>
      </c>
      <c r="G226" s="244"/>
      <c r="H226" s="247">
        <v>46.149999999999999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129</v>
      </c>
      <c r="AU226" s="253" t="s">
        <v>82</v>
      </c>
      <c r="AV226" s="14" t="s">
        <v>82</v>
      </c>
      <c r="AW226" s="14" t="s">
        <v>33</v>
      </c>
      <c r="AX226" s="14" t="s">
        <v>72</v>
      </c>
      <c r="AY226" s="253" t="s">
        <v>120</v>
      </c>
    </row>
    <row r="227" s="14" customFormat="1">
      <c r="A227" s="14"/>
      <c r="B227" s="243"/>
      <c r="C227" s="244"/>
      <c r="D227" s="234" t="s">
        <v>129</v>
      </c>
      <c r="E227" s="245" t="s">
        <v>19</v>
      </c>
      <c r="F227" s="246" t="s">
        <v>422</v>
      </c>
      <c r="G227" s="244"/>
      <c r="H227" s="247">
        <v>9.25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129</v>
      </c>
      <c r="AU227" s="253" t="s">
        <v>82</v>
      </c>
      <c r="AV227" s="14" t="s">
        <v>82</v>
      </c>
      <c r="AW227" s="14" t="s">
        <v>33</v>
      </c>
      <c r="AX227" s="14" t="s">
        <v>72</v>
      </c>
      <c r="AY227" s="253" t="s">
        <v>120</v>
      </c>
    </row>
    <row r="228" s="14" customFormat="1">
      <c r="A228" s="14"/>
      <c r="B228" s="243"/>
      <c r="C228" s="244"/>
      <c r="D228" s="234" t="s">
        <v>129</v>
      </c>
      <c r="E228" s="245" t="s">
        <v>19</v>
      </c>
      <c r="F228" s="246" t="s">
        <v>423</v>
      </c>
      <c r="G228" s="244"/>
      <c r="H228" s="247">
        <v>1.05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129</v>
      </c>
      <c r="AU228" s="253" t="s">
        <v>82</v>
      </c>
      <c r="AV228" s="14" t="s">
        <v>82</v>
      </c>
      <c r="AW228" s="14" t="s">
        <v>33</v>
      </c>
      <c r="AX228" s="14" t="s">
        <v>72</v>
      </c>
      <c r="AY228" s="253" t="s">
        <v>120</v>
      </c>
    </row>
    <row r="229" s="15" customFormat="1">
      <c r="A229" s="15"/>
      <c r="B229" s="254"/>
      <c r="C229" s="255"/>
      <c r="D229" s="234" t="s">
        <v>129</v>
      </c>
      <c r="E229" s="256" t="s">
        <v>19</v>
      </c>
      <c r="F229" s="257" t="s">
        <v>136</v>
      </c>
      <c r="G229" s="255"/>
      <c r="H229" s="258">
        <v>62.600000000000001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4" t="s">
        <v>129</v>
      </c>
      <c r="AU229" s="264" t="s">
        <v>82</v>
      </c>
      <c r="AV229" s="15" t="s">
        <v>137</v>
      </c>
      <c r="AW229" s="15" t="s">
        <v>33</v>
      </c>
      <c r="AX229" s="15" t="s">
        <v>80</v>
      </c>
      <c r="AY229" s="264" t="s">
        <v>120</v>
      </c>
    </row>
    <row r="230" s="2" customFormat="1" ht="21.75" customHeight="1">
      <c r="A230" s="39"/>
      <c r="B230" s="40"/>
      <c r="C230" s="219" t="s">
        <v>424</v>
      </c>
      <c r="D230" s="219" t="s">
        <v>122</v>
      </c>
      <c r="E230" s="220" t="s">
        <v>425</v>
      </c>
      <c r="F230" s="221" t="s">
        <v>426</v>
      </c>
      <c r="G230" s="222" t="s">
        <v>166</v>
      </c>
      <c r="H230" s="223">
        <v>250.40000000000001</v>
      </c>
      <c r="I230" s="224"/>
      <c r="J230" s="225">
        <f>ROUND(I230*H230,2)</f>
        <v>0</v>
      </c>
      <c r="K230" s="221" t="s">
        <v>126</v>
      </c>
      <c r="L230" s="45"/>
      <c r="M230" s="226" t="s">
        <v>19</v>
      </c>
      <c r="N230" s="227" t="s">
        <v>43</v>
      </c>
      <c r="O230" s="85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127</v>
      </c>
      <c r="AT230" s="230" t="s">
        <v>122</v>
      </c>
      <c r="AU230" s="230" t="s">
        <v>82</v>
      </c>
      <c r="AY230" s="18" t="s">
        <v>120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80</v>
      </c>
      <c r="BK230" s="231">
        <f>ROUND(I230*H230,2)</f>
        <v>0</v>
      </c>
      <c r="BL230" s="18" t="s">
        <v>127</v>
      </c>
      <c r="BM230" s="230" t="s">
        <v>427</v>
      </c>
    </row>
    <row r="231" s="14" customFormat="1">
      <c r="A231" s="14"/>
      <c r="B231" s="243"/>
      <c r="C231" s="244"/>
      <c r="D231" s="234" t="s">
        <v>129</v>
      </c>
      <c r="E231" s="244"/>
      <c r="F231" s="246" t="s">
        <v>428</v>
      </c>
      <c r="G231" s="244"/>
      <c r="H231" s="247">
        <v>250.40000000000001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129</v>
      </c>
      <c r="AU231" s="253" t="s">
        <v>82</v>
      </c>
      <c r="AV231" s="14" t="s">
        <v>82</v>
      </c>
      <c r="AW231" s="14" t="s">
        <v>4</v>
      </c>
      <c r="AX231" s="14" t="s">
        <v>80</v>
      </c>
      <c r="AY231" s="253" t="s">
        <v>120</v>
      </c>
    </row>
    <row r="232" s="2" customFormat="1" ht="16.5" customHeight="1">
      <c r="A232" s="39"/>
      <c r="B232" s="40"/>
      <c r="C232" s="219" t="s">
        <v>429</v>
      </c>
      <c r="D232" s="219" t="s">
        <v>122</v>
      </c>
      <c r="E232" s="220" t="s">
        <v>430</v>
      </c>
      <c r="F232" s="221" t="s">
        <v>431</v>
      </c>
      <c r="G232" s="222" t="s">
        <v>166</v>
      </c>
      <c r="H232" s="223">
        <v>414.40499999999997</v>
      </c>
      <c r="I232" s="224"/>
      <c r="J232" s="225">
        <f>ROUND(I232*H232,2)</f>
        <v>0</v>
      </c>
      <c r="K232" s="221" t="s">
        <v>126</v>
      </c>
      <c r="L232" s="45"/>
      <c r="M232" s="226" t="s">
        <v>19</v>
      </c>
      <c r="N232" s="227" t="s">
        <v>43</v>
      </c>
      <c r="O232" s="85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127</v>
      </c>
      <c r="AT232" s="230" t="s">
        <v>122</v>
      </c>
      <c r="AU232" s="230" t="s">
        <v>82</v>
      </c>
      <c r="AY232" s="18" t="s">
        <v>120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80</v>
      </c>
      <c r="BK232" s="231">
        <f>ROUND(I232*H232,2)</f>
        <v>0</v>
      </c>
      <c r="BL232" s="18" t="s">
        <v>127</v>
      </c>
      <c r="BM232" s="230" t="s">
        <v>432</v>
      </c>
    </row>
    <row r="233" s="2" customFormat="1" ht="16.5" customHeight="1">
      <c r="A233" s="39"/>
      <c r="B233" s="40"/>
      <c r="C233" s="219" t="s">
        <v>433</v>
      </c>
      <c r="D233" s="219" t="s">
        <v>122</v>
      </c>
      <c r="E233" s="220" t="s">
        <v>434</v>
      </c>
      <c r="F233" s="221" t="s">
        <v>435</v>
      </c>
      <c r="G233" s="222" t="s">
        <v>166</v>
      </c>
      <c r="H233" s="223">
        <v>62.600000000000001</v>
      </c>
      <c r="I233" s="224"/>
      <c r="J233" s="225">
        <f>ROUND(I233*H233,2)</f>
        <v>0</v>
      </c>
      <c r="K233" s="221" t="s">
        <v>126</v>
      </c>
      <c r="L233" s="45"/>
      <c r="M233" s="226" t="s">
        <v>19</v>
      </c>
      <c r="N233" s="227" t="s">
        <v>43</v>
      </c>
      <c r="O233" s="85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127</v>
      </c>
      <c r="AT233" s="230" t="s">
        <v>122</v>
      </c>
      <c r="AU233" s="230" t="s">
        <v>82</v>
      </c>
      <c r="AY233" s="18" t="s">
        <v>120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80</v>
      </c>
      <c r="BK233" s="231">
        <f>ROUND(I233*H233,2)</f>
        <v>0</v>
      </c>
      <c r="BL233" s="18" t="s">
        <v>127</v>
      </c>
      <c r="BM233" s="230" t="s">
        <v>436</v>
      </c>
    </row>
    <row r="234" s="2" customFormat="1" ht="21.75" customHeight="1">
      <c r="A234" s="39"/>
      <c r="B234" s="40"/>
      <c r="C234" s="219" t="s">
        <v>437</v>
      </c>
      <c r="D234" s="219" t="s">
        <v>122</v>
      </c>
      <c r="E234" s="220" t="s">
        <v>438</v>
      </c>
      <c r="F234" s="221" t="s">
        <v>439</v>
      </c>
      <c r="G234" s="222" t="s">
        <v>166</v>
      </c>
      <c r="H234" s="223">
        <v>61.049999999999997</v>
      </c>
      <c r="I234" s="224"/>
      <c r="J234" s="225">
        <f>ROUND(I234*H234,2)</f>
        <v>0</v>
      </c>
      <c r="K234" s="221" t="s">
        <v>126</v>
      </c>
      <c r="L234" s="45"/>
      <c r="M234" s="226" t="s">
        <v>19</v>
      </c>
      <c r="N234" s="227" t="s">
        <v>43</v>
      </c>
      <c r="O234" s="85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127</v>
      </c>
      <c r="AT234" s="230" t="s">
        <v>122</v>
      </c>
      <c r="AU234" s="230" t="s">
        <v>82</v>
      </c>
      <c r="AY234" s="18" t="s">
        <v>120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80</v>
      </c>
      <c r="BK234" s="231">
        <f>ROUND(I234*H234,2)</f>
        <v>0</v>
      </c>
      <c r="BL234" s="18" t="s">
        <v>127</v>
      </c>
      <c r="BM234" s="230" t="s">
        <v>440</v>
      </c>
    </row>
    <row r="235" s="2" customFormat="1" ht="21.75" customHeight="1">
      <c r="A235" s="39"/>
      <c r="B235" s="40"/>
      <c r="C235" s="219" t="s">
        <v>441</v>
      </c>
      <c r="D235" s="219" t="s">
        <v>122</v>
      </c>
      <c r="E235" s="220" t="s">
        <v>442</v>
      </c>
      <c r="F235" s="221" t="s">
        <v>443</v>
      </c>
      <c r="G235" s="222" t="s">
        <v>166</v>
      </c>
      <c r="H235" s="223">
        <v>117.15000000000001</v>
      </c>
      <c r="I235" s="224"/>
      <c r="J235" s="225">
        <f>ROUND(I235*H235,2)</f>
        <v>0</v>
      </c>
      <c r="K235" s="221" t="s">
        <v>126</v>
      </c>
      <c r="L235" s="45"/>
      <c r="M235" s="226" t="s">
        <v>19</v>
      </c>
      <c r="N235" s="227" t="s">
        <v>43</v>
      </c>
      <c r="O235" s="85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127</v>
      </c>
      <c r="AT235" s="230" t="s">
        <v>122</v>
      </c>
      <c r="AU235" s="230" t="s">
        <v>82</v>
      </c>
      <c r="AY235" s="18" t="s">
        <v>120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80</v>
      </c>
      <c r="BK235" s="231">
        <f>ROUND(I235*H235,2)</f>
        <v>0</v>
      </c>
      <c r="BL235" s="18" t="s">
        <v>127</v>
      </c>
      <c r="BM235" s="230" t="s">
        <v>444</v>
      </c>
    </row>
    <row r="236" s="2" customFormat="1" ht="21.75" customHeight="1">
      <c r="A236" s="39"/>
      <c r="B236" s="40"/>
      <c r="C236" s="219" t="s">
        <v>445</v>
      </c>
      <c r="D236" s="219" t="s">
        <v>122</v>
      </c>
      <c r="E236" s="220" t="s">
        <v>446</v>
      </c>
      <c r="F236" s="221" t="s">
        <v>165</v>
      </c>
      <c r="G236" s="222" t="s">
        <v>166</v>
      </c>
      <c r="H236" s="223">
        <v>291.5</v>
      </c>
      <c r="I236" s="224"/>
      <c r="J236" s="225">
        <f>ROUND(I236*H236,2)</f>
        <v>0</v>
      </c>
      <c r="K236" s="221" t="s">
        <v>126</v>
      </c>
      <c r="L236" s="45"/>
      <c r="M236" s="226" t="s">
        <v>19</v>
      </c>
      <c r="N236" s="227" t="s">
        <v>43</v>
      </c>
      <c r="O236" s="85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127</v>
      </c>
      <c r="AT236" s="230" t="s">
        <v>122</v>
      </c>
      <c r="AU236" s="230" t="s">
        <v>82</v>
      </c>
      <c r="AY236" s="18" t="s">
        <v>120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80</v>
      </c>
      <c r="BK236" s="231">
        <f>ROUND(I236*H236,2)</f>
        <v>0</v>
      </c>
      <c r="BL236" s="18" t="s">
        <v>127</v>
      </c>
      <c r="BM236" s="230" t="s">
        <v>447</v>
      </c>
    </row>
    <row r="237" s="12" customFormat="1" ht="22.8" customHeight="1">
      <c r="A237" s="12"/>
      <c r="B237" s="203"/>
      <c r="C237" s="204"/>
      <c r="D237" s="205" t="s">
        <v>71</v>
      </c>
      <c r="E237" s="217" t="s">
        <v>448</v>
      </c>
      <c r="F237" s="217" t="s">
        <v>449</v>
      </c>
      <c r="G237" s="204"/>
      <c r="H237" s="204"/>
      <c r="I237" s="207"/>
      <c r="J237" s="218">
        <f>BK237</f>
        <v>0</v>
      </c>
      <c r="K237" s="204"/>
      <c r="L237" s="209"/>
      <c r="M237" s="210"/>
      <c r="N237" s="211"/>
      <c r="O237" s="211"/>
      <c r="P237" s="212">
        <f>P238</f>
        <v>0</v>
      </c>
      <c r="Q237" s="211"/>
      <c r="R237" s="212">
        <f>R238</f>
        <v>0</v>
      </c>
      <c r="S237" s="211"/>
      <c r="T237" s="213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4" t="s">
        <v>80</v>
      </c>
      <c r="AT237" s="215" t="s">
        <v>71</v>
      </c>
      <c r="AU237" s="215" t="s">
        <v>80</v>
      </c>
      <c r="AY237" s="214" t="s">
        <v>120</v>
      </c>
      <c r="BK237" s="216">
        <f>BK238</f>
        <v>0</v>
      </c>
    </row>
    <row r="238" s="2" customFormat="1" ht="21.75" customHeight="1">
      <c r="A238" s="39"/>
      <c r="B238" s="40"/>
      <c r="C238" s="219" t="s">
        <v>450</v>
      </c>
      <c r="D238" s="219" t="s">
        <v>122</v>
      </c>
      <c r="E238" s="220" t="s">
        <v>451</v>
      </c>
      <c r="F238" s="221" t="s">
        <v>452</v>
      </c>
      <c r="G238" s="222" t="s">
        <v>166</v>
      </c>
      <c r="H238" s="223">
        <v>101.599</v>
      </c>
      <c r="I238" s="224"/>
      <c r="J238" s="225">
        <f>ROUND(I238*H238,2)</f>
        <v>0</v>
      </c>
      <c r="K238" s="221" t="s">
        <v>126</v>
      </c>
      <c r="L238" s="45"/>
      <c r="M238" s="275" t="s">
        <v>19</v>
      </c>
      <c r="N238" s="276" t="s">
        <v>43</v>
      </c>
      <c r="O238" s="277"/>
      <c r="P238" s="278">
        <f>O238*H238</f>
        <v>0</v>
      </c>
      <c r="Q238" s="278">
        <v>0</v>
      </c>
      <c r="R238" s="278">
        <f>Q238*H238</f>
        <v>0</v>
      </c>
      <c r="S238" s="278">
        <v>0</v>
      </c>
      <c r="T238" s="27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127</v>
      </c>
      <c r="AT238" s="230" t="s">
        <v>122</v>
      </c>
      <c r="AU238" s="230" t="s">
        <v>82</v>
      </c>
      <c r="AY238" s="18" t="s">
        <v>120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80</v>
      </c>
      <c r="BK238" s="231">
        <f>ROUND(I238*H238,2)</f>
        <v>0</v>
      </c>
      <c r="BL238" s="18" t="s">
        <v>127</v>
      </c>
      <c r="BM238" s="230" t="s">
        <v>453</v>
      </c>
    </row>
    <row r="239" s="2" customFormat="1" ht="6.96" customHeight="1">
      <c r="A239" s="39"/>
      <c r="B239" s="60"/>
      <c r="C239" s="61"/>
      <c r="D239" s="61"/>
      <c r="E239" s="61"/>
      <c r="F239" s="61"/>
      <c r="G239" s="61"/>
      <c r="H239" s="61"/>
      <c r="I239" s="167"/>
      <c r="J239" s="61"/>
      <c r="K239" s="61"/>
      <c r="L239" s="45"/>
      <c r="M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</row>
  </sheetData>
  <sheetProtection sheet="1" autoFilter="0" formatColumns="0" formatRows="0" objects="1" scenarios="1" spinCount="100000" saltValue="WYj6NSV2vw+P2kYIEBg84XU3XkDqDRypM8hMRzw8rEmhft6aHEehFIeqzqtLdINWCpx8OSws9fEazo7Ux/MgbA==" hashValue="DZDUpiRCFc09cq4kBz8gS/eycOrpK2WkjQ6nORjpQIIHSI2Q8a/sHZpWtN78BOe3Yoxz81aXYpWHs2YBl7buBw==" algorithmName="SHA-512" password="CEE1"/>
  <autoFilter ref="C87:K23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82</v>
      </c>
    </row>
    <row r="4" s="1" customFormat="1" ht="24.96" customHeight="1">
      <c r="B4" s="21"/>
      <c r="D4" s="133" t="s">
        <v>89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(UZ) - Obnova místní komunikace 13c, Malý Beranov 36, 58603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90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454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7. 12. 2020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32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34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">
        <v>35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36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38</v>
      </c>
      <c r="E30" s="39"/>
      <c r="F30" s="39"/>
      <c r="G30" s="39"/>
      <c r="H30" s="39"/>
      <c r="I30" s="137"/>
      <c r="J30" s="151">
        <f>ROUND(J85,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40</v>
      </c>
      <c r="G32" s="39"/>
      <c r="H32" s="39"/>
      <c r="I32" s="153" t="s">
        <v>39</v>
      </c>
      <c r="J32" s="152" t="s">
        <v>41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42</v>
      </c>
      <c r="E33" s="135" t="s">
        <v>43</v>
      </c>
      <c r="F33" s="155">
        <f>ROUND((SUM(BE85:BE134)),  2)</f>
        <v>0</v>
      </c>
      <c r="G33" s="39"/>
      <c r="H33" s="39"/>
      <c r="I33" s="156">
        <v>0.20999999999999999</v>
      </c>
      <c r="J33" s="155">
        <f>ROUND(((SUM(BE85:BE134))*I33),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44</v>
      </c>
      <c r="F34" s="155">
        <f>ROUND((SUM(BF85:BF134)),  2)</f>
        <v>0</v>
      </c>
      <c r="G34" s="39"/>
      <c r="H34" s="39"/>
      <c r="I34" s="156">
        <v>0.14999999999999999</v>
      </c>
      <c r="J34" s="155">
        <f>ROUND(((SUM(BF85:BF134))*I34),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45</v>
      </c>
      <c r="F35" s="155">
        <f>ROUND((SUM(BG85:BG134)),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46</v>
      </c>
      <c r="F36" s="155">
        <f>ROUND((SUM(BH85:BH134)),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47</v>
      </c>
      <c r="F37" s="155">
        <f>ROUND((SUM(BI85:BI134)),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(UZ) - Obnova místní komunikace 13c, Malý Beranov 36, 58603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02 - vstupy, vjezdy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Malý Beranov</v>
      </c>
      <c r="G52" s="41"/>
      <c r="H52" s="41"/>
      <c r="I52" s="141" t="s">
        <v>23</v>
      </c>
      <c r="J52" s="73" t="str">
        <f>IF(J12="","",J12)</f>
        <v>7. 12. 2020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Obec Malý Beranov, Malý Beranov 36, 58603</v>
      </c>
      <c r="G54" s="41"/>
      <c r="H54" s="41"/>
      <c r="I54" s="141" t="s">
        <v>31</v>
      </c>
      <c r="J54" s="37" t="str">
        <f>E21</f>
        <v>Ing.Josef Slabý, Arnolec 30, Jamné 58827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34</v>
      </c>
      <c r="J55" s="37" t="str">
        <f>E24</f>
        <v>Fr.Neuwirth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93</v>
      </c>
      <c r="D57" s="173"/>
      <c r="E57" s="173"/>
      <c r="F57" s="173"/>
      <c r="G57" s="173"/>
      <c r="H57" s="173"/>
      <c r="I57" s="174"/>
      <c r="J57" s="175" t="s">
        <v>94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70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="9" customFormat="1" ht="24.96" customHeight="1">
      <c r="A60" s="9"/>
      <c r="B60" s="177"/>
      <c r="C60" s="178"/>
      <c r="D60" s="179" t="s">
        <v>96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97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455</v>
      </c>
      <c r="E62" s="187"/>
      <c r="F62" s="187"/>
      <c r="G62" s="187"/>
      <c r="H62" s="187"/>
      <c r="I62" s="188"/>
      <c r="J62" s="189">
        <f>J102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456</v>
      </c>
      <c r="E63" s="187"/>
      <c r="F63" s="187"/>
      <c r="G63" s="187"/>
      <c r="H63" s="187"/>
      <c r="I63" s="188"/>
      <c r="J63" s="189">
        <f>J125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4"/>
      <c r="C64" s="185"/>
      <c r="D64" s="186" t="s">
        <v>457</v>
      </c>
      <c r="E64" s="187"/>
      <c r="F64" s="187"/>
      <c r="G64" s="187"/>
      <c r="H64" s="187"/>
      <c r="I64" s="188"/>
      <c r="J64" s="189">
        <f>J126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85"/>
      <c r="D65" s="186" t="s">
        <v>104</v>
      </c>
      <c r="E65" s="187"/>
      <c r="F65" s="187"/>
      <c r="G65" s="187"/>
      <c r="H65" s="187"/>
      <c r="I65" s="188"/>
      <c r="J65" s="189">
        <f>J133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105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71" t="str">
        <f>E7</f>
        <v>(UZ) - Obnova místní komunikace 13c, Malý Beranov 36, 58603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90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02 - vstupy, vjezdy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41"/>
      <c r="E79" s="41"/>
      <c r="F79" s="28" t="str">
        <f>F12</f>
        <v>Malý Beranov</v>
      </c>
      <c r="G79" s="41"/>
      <c r="H79" s="41"/>
      <c r="I79" s="141" t="s">
        <v>23</v>
      </c>
      <c r="J79" s="73" t="str">
        <f>IF(J12="","",J12)</f>
        <v>7. 12. 2020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40.05" customHeight="1">
      <c r="A81" s="39"/>
      <c r="B81" s="40"/>
      <c r="C81" s="33" t="s">
        <v>25</v>
      </c>
      <c r="D81" s="41"/>
      <c r="E81" s="41"/>
      <c r="F81" s="28" t="str">
        <f>E15</f>
        <v>Obec Malý Beranov, Malý Beranov 36, 58603</v>
      </c>
      <c r="G81" s="41"/>
      <c r="H81" s="41"/>
      <c r="I81" s="141" t="s">
        <v>31</v>
      </c>
      <c r="J81" s="37" t="str">
        <f>E21</f>
        <v>Ing.Josef Slabý, Arnolec 30, Jamné 58827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141" t="s">
        <v>34</v>
      </c>
      <c r="J82" s="37" t="str">
        <f>E24</f>
        <v>Fr.Neuwirth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91"/>
      <c r="B84" s="192"/>
      <c r="C84" s="193" t="s">
        <v>106</v>
      </c>
      <c r="D84" s="194" t="s">
        <v>57</v>
      </c>
      <c r="E84" s="194" t="s">
        <v>53</v>
      </c>
      <c r="F84" s="194" t="s">
        <v>54</v>
      </c>
      <c r="G84" s="194" t="s">
        <v>107</v>
      </c>
      <c r="H84" s="194" t="s">
        <v>108</v>
      </c>
      <c r="I84" s="195" t="s">
        <v>109</v>
      </c>
      <c r="J84" s="194" t="s">
        <v>94</v>
      </c>
      <c r="K84" s="196" t="s">
        <v>110</v>
      </c>
      <c r="L84" s="197"/>
      <c r="M84" s="93" t="s">
        <v>19</v>
      </c>
      <c r="N84" s="94" t="s">
        <v>42</v>
      </c>
      <c r="O84" s="94" t="s">
        <v>111</v>
      </c>
      <c r="P84" s="94" t="s">
        <v>112</v>
      </c>
      <c r="Q84" s="94" t="s">
        <v>113</v>
      </c>
      <c r="R84" s="94" t="s">
        <v>114</v>
      </c>
      <c r="S84" s="94" t="s">
        <v>115</v>
      </c>
      <c r="T84" s="95" t="s">
        <v>116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="2" customFormat="1" ht="22.8" customHeight="1">
      <c r="A85" s="39"/>
      <c r="B85" s="40"/>
      <c r="C85" s="100" t="s">
        <v>117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61.714159999999993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71</v>
      </c>
      <c r="AU85" s="18" t="s">
        <v>95</v>
      </c>
      <c r="BK85" s="202">
        <f>BK86</f>
        <v>0</v>
      </c>
    </row>
    <row r="86" s="12" customFormat="1" ht="25.92" customHeight="1">
      <c r="A86" s="12"/>
      <c r="B86" s="203"/>
      <c r="C86" s="204"/>
      <c r="D86" s="205" t="s">
        <v>71</v>
      </c>
      <c r="E86" s="206" t="s">
        <v>118</v>
      </c>
      <c r="F86" s="206" t="s">
        <v>119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P87+P102+P125+P133</f>
        <v>0</v>
      </c>
      <c r="Q86" s="211"/>
      <c r="R86" s="212">
        <f>R87+R102+R125+R133</f>
        <v>61.714159999999993</v>
      </c>
      <c r="S86" s="211"/>
      <c r="T86" s="213">
        <f>T87+T102+T125+T133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80</v>
      </c>
      <c r="AT86" s="215" t="s">
        <v>71</v>
      </c>
      <c r="AU86" s="215" t="s">
        <v>72</v>
      </c>
      <c r="AY86" s="214" t="s">
        <v>120</v>
      </c>
      <c r="BK86" s="216">
        <f>BK87+BK102+BK125+BK133</f>
        <v>0</v>
      </c>
    </row>
    <row r="87" s="12" customFormat="1" ht="22.8" customHeight="1">
      <c r="A87" s="12"/>
      <c r="B87" s="203"/>
      <c r="C87" s="204"/>
      <c r="D87" s="205" t="s">
        <v>71</v>
      </c>
      <c r="E87" s="217" t="s">
        <v>80</v>
      </c>
      <c r="F87" s="217" t="s">
        <v>121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SUM(P88:P101)</f>
        <v>0</v>
      </c>
      <c r="Q87" s="211"/>
      <c r="R87" s="212">
        <f>SUM(R88:R101)</f>
        <v>0</v>
      </c>
      <c r="S87" s="211"/>
      <c r="T87" s="213">
        <f>SUM(T88:T101)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80</v>
      </c>
      <c r="AT87" s="215" t="s">
        <v>71</v>
      </c>
      <c r="AU87" s="215" t="s">
        <v>80</v>
      </c>
      <c r="AY87" s="214" t="s">
        <v>120</v>
      </c>
      <c r="BK87" s="216">
        <f>SUM(BK88:BK101)</f>
        <v>0</v>
      </c>
    </row>
    <row r="88" s="2" customFormat="1" ht="16.5" customHeight="1">
      <c r="A88" s="39"/>
      <c r="B88" s="40"/>
      <c r="C88" s="219" t="s">
        <v>80</v>
      </c>
      <c r="D88" s="219" t="s">
        <v>122</v>
      </c>
      <c r="E88" s="220" t="s">
        <v>458</v>
      </c>
      <c r="F88" s="221" t="s">
        <v>459</v>
      </c>
      <c r="G88" s="222" t="s">
        <v>125</v>
      </c>
      <c r="H88" s="223">
        <v>27.059999999999999</v>
      </c>
      <c r="I88" s="224"/>
      <c r="J88" s="225">
        <f>ROUND(I88*H88,2)</f>
        <v>0</v>
      </c>
      <c r="K88" s="221" t="s">
        <v>126</v>
      </c>
      <c r="L88" s="45"/>
      <c r="M88" s="226" t="s">
        <v>19</v>
      </c>
      <c r="N88" s="227" t="s">
        <v>43</v>
      </c>
      <c r="O88" s="85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30" t="s">
        <v>127</v>
      </c>
      <c r="AT88" s="230" t="s">
        <v>122</v>
      </c>
      <c r="AU88" s="230" t="s">
        <v>82</v>
      </c>
      <c r="AY88" s="18" t="s">
        <v>120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18" t="s">
        <v>80</v>
      </c>
      <c r="BK88" s="231">
        <f>ROUND(I88*H88,2)</f>
        <v>0</v>
      </c>
      <c r="BL88" s="18" t="s">
        <v>127</v>
      </c>
      <c r="BM88" s="230" t="s">
        <v>460</v>
      </c>
    </row>
    <row r="89" s="13" customFormat="1">
      <c r="A89" s="13"/>
      <c r="B89" s="232"/>
      <c r="C89" s="233"/>
      <c r="D89" s="234" t="s">
        <v>129</v>
      </c>
      <c r="E89" s="235" t="s">
        <v>19</v>
      </c>
      <c r="F89" s="236" t="s">
        <v>461</v>
      </c>
      <c r="G89" s="233"/>
      <c r="H89" s="235" t="s">
        <v>19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2" t="s">
        <v>129</v>
      </c>
      <c r="AU89" s="242" t="s">
        <v>82</v>
      </c>
      <c r="AV89" s="13" t="s">
        <v>80</v>
      </c>
      <c r="AW89" s="13" t="s">
        <v>33</v>
      </c>
      <c r="AX89" s="13" t="s">
        <v>72</v>
      </c>
      <c r="AY89" s="242" t="s">
        <v>120</v>
      </c>
    </row>
    <row r="90" s="13" customFormat="1">
      <c r="A90" s="13"/>
      <c r="B90" s="232"/>
      <c r="C90" s="233"/>
      <c r="D90" s="234" t="s">
        <v>129</v>
      </c>
      <c r="E90" s="235" t="s">
        <v>19</v>
      </c>
      <c r="F90" s="236" t="s">
        <v>462</v>
      </c>
      <c r="G90" s="233"/>
      <c r="H90" s="235" t="s">
        <v>19</v>
      </c>
      <c r="I90" s="237"/>
      <c r="J90" s="233"/>
      <c r="K90" s="233"/>
      <c r="L90" s="238"/>
      <c r="M90" s="239"/>
      <c r="N90" s="240"/>
      <c r="O90" s="240"/>
      <c r="P90" s="240"/>
      <c r="Q90" s="240"/>
      <c r="R90" s="240"/>
      <c r="S90" s="240"/>
      <c r="T90" s="241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2" t="s">
        <v>129</v>
      </c>
      <c r="AU90" s="242" t="s">
        <v>82</v>
      </c>
      <c r="AV90" s="13" t="s">
        <v>80</v>
      </c>
      <c r="AW90" s="13" t="s">
        <v>33</v>
      </c>
      <c r="AX90" s="13" t="s">
        <v>72</v>
      </c>
      <c r="AY90" s="242" t="s">
        <v>120</v>
      </c>
    </row>
    <row r="91" s="14" customFormat="1">
      <c r="A91" s="14"/>
      <c r="B91" s="243"/>
      <c r="C91" s="244"/>
      <c r="D91" s="234" t="s">
        <v>129</v>
      </c>
      <c r="E91" s="245" t="s">
        <v>19</v>
      </c>
      <c r="F91" s="246" t="s">
        <v>463</v>
      </c>
      <c r="G91" s="244"/>
      <c r="H91" s="247">
        <v>27.059999999999999</v>
      </c>
      <c r="I91" s="248"/>
      <c r="J91" s="244"/>
      <c r="K91" s="244"/>
      <c r="L91" s="249"/>
      <c r="M91" s="250"/>
      <c r="N91" s="251"/>
      <c r="O91" s="251"/>
      <c r="P91" s="251"/>
      <c r="Q91" s="251"/>
      <c r="R91" s="251"/>
      <c r="S91" s="251"/>
      <c r="T91" s="252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3" t="s">
        <v>129</v>
      </c>
      <c r="AU91" s="253" t="s">
        <v>82</v>
      </c>
      <c r="AV91" s="14" t="s">
        <v>82</v>
      </c>
      <c r="AW91" s="14" t="s">
        <v>33</v>
      </c>
      <c r="AX91" s="14" t="s">
        <v>72</v>
      </c>
      <c r="AY91" s="253" t="s">
        <v>120</v>
      </c>
    </row>
    <row r="92" s="15" customFormat="1">
      <c r="A92" s="15"/>
      <c r="B92" s="254"/>
      <c r="C92" s="255"/>
      <c r="D92" s="234" t="s">
        <v>129</v>
      </c>
      <c r="E92" s="256" t="s">
        <v>19</v>
      </c>
      <c r="F92" s="257" t="s">
        <v>136</v>
      </c>
      <c r="G92" s="255"/>
      <c r="H92" s="258">
        <v>27.059999999999999</v>
      </c>
      <c r="I92" s="259"/>
      <c r="J92" s="255"/>
      <c r="K92" s="255"/>
      <c r="L92" s="260"/>
      <c r="M92" s="261"/>
      <c r="N92" s="262"/>
      <c r="O92" s="262"/>
      <c r="P92" s="262"/>
      <c r="Q92" s="262"/>
      <c r="R92" s="262"/>
      <c r="S92" s="262"/>
      <c r="T92" s="263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64" t="s">
        <v>129</v>
      </c>
      <c r="AU92" s="264" t="s">
        <v>82</v>
      </c>
      <c r="AV92" s="15" t="s">
        <v>137</v>
      </c>
      <c r="AW92" s="15" t="s">
        <v>33</v>
      </c>
      <c r="AX92" s="15" t="s">
        <v>80</v>
      </c>
      <c r="AY92" s="264" t="s">
        <v>120</v>
      </c>
    </row>
    <row r="93" s="2" customFormat="1" ht="33" customHeight="1">
      <c r="A93" s="39"/>
      <c r="B93" s="40"/>
      <c r="C93" s="219" t="s">
        <v>82</v>
      </c>
      <c r="D93" s="219" t="s">
        <v>122</v>
      </c>
      <c r="E93" s="220" t="s">
        <v>464</v>
      </c>
      <c r="F93" s="221" t="s">
        <v>465</v>
      </c>
      <c r="G93" s="222" t="s">
        <v>125</v>
      </c>
      <c r="H93" s="223">
        <v>27.059999999999999</v>
      </c>
      <c r="I93" s="224"/>
      <c r="J93" s="225">
        <f>ROUND(I93*H93,2)</f>
        <v>0</v>
      </c>
      <c r="K93" s="221" t="s">
        <v>126</v>
      </c>
      <c r="L93" s="45"/>
      <c r="M93" s="226" t="s">
        <v>19</v>
      </c>
      <c r="N93" s="227" t="s">
        <v>43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0" t="s">
        <v>127</v>
      </c>
      <c r="AT93" s="230" t="s">
        <v>122</v>
      </c>
      <c r="AU93" s="230" t="s">
        <v>82</v>
      </c>
      <c r="AY93" s="18" t="s">
        <v>120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8" t="s">
        <v>80</v>
      </c>
      <c r="BK93" s="231">
        <f>ROUND(I93*H93,2)</f>
        <v>0</v>
      </c>
      <c r="BL93" s="18" t="s">
        <v>127</v>
      </c>
      <c r="BM93" s="230" t="s">
        <v>466</v>
      </c>
    </row>
    <row r="94" s="14" customFormat="1">
      <c r="A94" s="14"/>
      <c r="B94" s="243"/>
      <c r="C94" s="244"/>
      <c r="D94" s="234" t="s">
        <v>129</v>
      </c>
      <c r="E94" s="245" t="s">
        <v>19</v>
      </c>
      <c r="F94" s="246" t="s">
        <v>467</v>
      </c>
      <c r="G94" s="244"/>
      <c r="H94" s="247">
        <v>27.059999999999999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3" t="s">
        <v>129</v>
      </c>
      <c r="AU94" s="253" t="s">
        <v>82</v>
      </c>
      <c r="AV94" s="14" t="s">
        <v>82</v>
      </c>
      <c r="AW94" s="14" t="s">
        <v>33</v>
      </c>
      <c r="AX94" s="14" t="s">
        <v>72</v>
      </c>
      <c r="AY94" s="253" t="s">
        <v>120</v>
      </c>
    </row>
    <row r="95" s="15" customFormat="1">
      <c r="A95" s="15"/>
      <c r="B95" s="254"/>
      <c r="C95" s="255"/>
      <c r="D95" s="234" t="s">
        <v>129</v>
      </c>
      <c r="E95" s="256" t="s">
        <v>19</v>
      </c>
      <c r="F95" s="257" t="s">
        <v>136</v>
      </c>
      <c r="G95" s="255"/>
      <c r="H95" s="258">
        <v>27.059999999999999</v>
      </c>
      <c r="I95" s="259"/>
      <c r="J95" s="255"/>
      <c r="K95" s="255"/>
      <c r="L95" s="260"/>
      <c r="M95" s="261"/>
      <c r="N95" s="262"/>
      <c r="O95" s="262"/>
      <c r="P95" s="262"/>
      <c r="Q95" s="262"/>
      <c r="R95" s="262"/>
      <c r="S95" s="262"/>
      <c r="T95" s="263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4" t="s">
        <v>129</v>
      </c>
      <c r="AU95" s="264" t="s">
        <v>82</v>
      </c>
      <c r="AV95" s="15" t="s">
        <v>137</v>
      </c>
      <c r="AW95" s="15" t="s">
        <v>33</v>
      </c>
      <c r="AX95" s="15" t="s">
        <v>80</v>
      </c>
      <c r="AY95" s="264" t="s">
        <v>120</v>
      </c>
    </row>
    <row r="96" s="2" customFormat="1" ht="21.75" customHeight="1">
      <c r="A96" s="39"/>
      <c r="B96" s="40"/>
      <c r="C96" s="219" t="s">
        <v>137</v>
      </c>
      <c r="D96" s="219" t="s">
        <v>122</v>
      </c>
      <c r="E96" s="220" t="s">
        <v>159</v>
      </c>
      <c r="F96" s="221" t="s">
        <v>160</v>
      </c>
      <c r="G96" s="222" t="s">
        <v>125</v>
      </c>
      <c r="H96" s="223">
        <v>27.059999999999999</v>
      </c>
      <c r="I96" s="224"/>
      <c r="J96" s="225">
        <f>ROUND(I96*H96,2)</f>
        <v>0</v>
      </c>
      <c r="K96" s="221" t="s">
        <v>126</v>
      </c>
      <c r="L96" s="45"/>
      <c r="M96" s="226" t="s">
        <v>19</v>
      </c>
      <c r="N96" s="227" t="s">
        <v>43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30" t="s">
        <v>127</v>
      </c>
      <c r="AT96" s="230" t="s">
        <v>122</v>
      </c>
      <c r="AU96" s="230" t="s">
        <v>82</v>
      </c>
      <c r="AY96" s="18" t="s">
        <v>120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8" t="s">
        <v>80</v>
      </c>
      <c r="BK96" s="231">
        <f>ROUND(I96*H96,2)</f>
        <v>0</v>
      </c>
      <c r="BL96" s="18" t="s">
        <v>127</v>
      </c>
      <c r="BM96" s="230" t="s">
        <v>468</v>
      </c>
    </row>
    <row r="97" s="14" customFormat="1">
      <c r="A97" s="14"/>
      <c r="B97" s="243"/>
      <c r="C97" s="244"/>
      <c r="D97" s="234" t="s">
        <v>129</v>
      </c>
      <c r="E97" s="245" t="s">
        <v>19</v>
      </c>
      <c r="F97" s="246" t="s">
        <v>467</v>
      </c>
      <c r="G97" s="244"/>
      <c r="H97" s="247">
        <v>27.059999999999999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3" t="s">
        <v>129</v>
      </c>
      <c r="AU97" s="253" t="s">
        <v>82</v>
      </c>
      <c r="AV97" s="14" t="s">
        <v>82</v>
      </c>
      <c r="AW97" s="14" t="s">
        <v>33</v>
      </c>
      <c r="AX97" s="14" t="s">
        <v>72</v>
      </c>
      <c r="AY97" s="253" t="s">
        <v>120</v>
      </c>
    </row>
    <row r="98" s="15" customFormat="1">
      <c r="A98" s="15"/>
      <c r="B98" s="254"/>
      <c r="C98" s="255"/>
      <c r="D98" s="234" t="s">
        <v>129</v>
      </c>
      <c r="E98" s="256" t="s">
        <v>19</v>
      </c>
      <c r="F98" s="257" t="s">
        <v>136</v>
      </c>
      <c r="G98" s="255"/>
      <c r="H98" s="258">
        <v>27.059999999999999</v>
      </c>
      <c r="I98" s="259"/>
      <c r="J98" s="255"/>
      <c r="K98" s="255"/>
      <c r="L98" s="260"/>
      <c r="M98" s="261"/>
      <c r="N98" s="262"/>
      <c r="O98" s="262"/>
      <c r="P98" s="262"/>
      <c r="Q98" s="262"/>
      <c r="R98" s="262"/>
      <c r="S98" s="262"/>
      <c r="T98" s="263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4" t="s">
        <v>129</v>
      </c>
      <c r="AU98" s="264" t="s">
        <v>82</v>
      </c>
      <c r="AV98" s="15" t="s">
        <v>137</v>
      </c>
      <c r="AW98" s="15" t="s">
        <v>33</v>
      </c>
      <c r="AX98" s="15" t="s">
        <v>80</v>
      </c>
      <c r="AY98" s="264" t="s">
        <v>120</v>
      </c>
    </row>
    <row r="99" s="2" customFormat="1" ht="21.75" customHeight="1">
      <c r="A99" s="39"/>
      <c r="B99" s="40"/>
      <c r="C99" s="219" t="s">
        <v>127</v>
      </c>
      <c r="D99" s="219" t="s">
        <v>122</v>
      </c>
      <c r="E99" s="220" t="s">
        <v>469</v>
      </c>
      <c r="F99" s="221" t="s">
        <v>470</v>
      </c>
      <c r="G99" s="222" t="s">
        <v>166</v>
      </c>
      <c r="H99" s="223">
        <v>43.295999999999999</v>
      </c>
      <c r="I99" s="224"/>
      <c r="J99" s="225">
        <f>ROUND(I99*H99,2)</f>
        <v>0</v>
      </c>
      <c r="K99" s="221" t="s">
        <v>126</v>
      </c>
      <c r="L99" s="45"/>
      <c r="M99" s="226" t="s">
        <v>19</v>
      </c>
      <c r="N99" s="227" t="s">
        <v>43</v>
      </c>
      <c r="O99" s="8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30" t="s">
        <v>127</v>
      </c>
      <c r="AT99" s="230" t="s">
        <v>122</v>
      </c>
      <c r="AU99" s="230" t="s">
        <v>82</v>
      </c>
      <c r="AY99" s="18" t="s">
        <v>120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8" t="s">
        <v>80</v>
      </c>
      <c r="BK99" s="231">
        <f>ROUND(I99*H99,2)</f>
        <v>0</v>
      </c>
      <c r="BL99" s="18" t="s">
        <v>127</v>
      </c>
      <c r="BM99" s="230" t="s">
        <v>471</v>
      </c>
    </row>
    <row r="100" s="14" customFormat="1">
      <c r="A100" s="14"/>
      <c r="B100" s="243"/>
      <c r="C100" s="244"/>
      <c r="D100" s="234" t="s">
        <v>129</v>
      </c>
      <c r="E100" s="245" t="s">
        <v>19</v>
      </c>
      <c r="F100" s="246" t="s">
        <v>472</v>
      </c>
      <c r="G100" s="244"/>
      <c r="H100" s="247">
        <v>43.295999999999999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3" t="s">
        <v>129</v>
      </c>
      <c r="AU100" s="253" t="s">
        <v>82</v>
      </c>
      <c r="AV100" s="14" t="s">
        <v>82</v>
      </c>
      <c r="AW100" s="14" t="s">
        <v>33</v>
      </c>
      <c r="AX100" s="14" t="s">
        <v>72</v>
      </c>
      <c r="AY100" s="253" t="s">
        <v>120</v>
      </c>
    </row>
    <row r="101" s="15" customFormat="1">
      <c r="A101" s="15"/>
      <c r="B101" s="254"/>
      <c r="C101" s="255"/>
      <c r="D101" s="234" t="s">
        <v>129</v>
      </c>
      <c r="E101" s="256" t="s">
        <v>19</v>
      </c>
      <c r="F101" s="257" t="s">
        <v>136</v>
      </c>
      <c r="G101" s="255"/>
      <c r="H101" s="258">
        <v>43.295999999999999</v>
      </c>
      <c r="I101" s="259"/>
      <c r="J101" s="255"/>
      <c r="K101" s="255"/>
      <c r="L101" s="260"/>
      <c r="M101" s="261"/>
      <c r="N101" s="262"/>
      <c r="O101" s="262"/>
      <c r="P101" s="262"/>
      <c r="Q101" s="262"/>
      <c r="R101" s="262"/>
      <c r="S101" s="262"/>
      <c r="T101" s="263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4" t="s">
        <v>129</v>
      </c>
      <c r="AU101" s="264" t="s">
        <v>82</v>
      </c>
      <c r="AV101" s="15" t="s">
        <v>137</v>
      </c>
      <c r="AW101" s="15" t="s">
        <v>33</v>
      </c>
      <c r="AX101" s="15" t="s">
        <v>80</v>
      </c>
      <c r="AY101" s="264" t="s">
        <v>120</v>
      </c>
    </row>
    <row r="102" s="12" customFormat="1" ht="22.8" customHeight="1">
      <c r="A102" s="12"/>
      <c r="B102" s="203"/>
      <c r="C102" s="204"/>
      <c r="D102" s="205" t="s">
        <v>71</v>
      </c>
      <c r="E102" s="217" t="s">
        <v>153</v>
      </c>
      <c r="F102" s="217" t="s">
        <v>84</v>
      </c>
      <c r="G102" s="204"/>
      <c r="H102" s="204"/>
      <c r="I102" s="207"/>
      <c r="J102" s="218">
        <f>BK102</f>
        <v>0</v>
      </c>
      <c r="K102" s="204"/>
      <c r="L102" s="209"/>
      <c r="M102" s="210"/>
      <c r="N102" s="211"/>
      <c r="O102" s="211"/>
      <c r="P102" s="212">
        <f>SUM(P103:P124)</f>
        <v>0</v>
      </c>
      <c r="Q102" s="211"/>
      <c r="R102" s="212">
        <f>SUM(R103:R124)</f>
        <v>55.995459999999994</v>
      </c>
      <c r="S102" s="211"/>
      <c r="T102" s="213">
        <f>SUM(T103:T124)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4" t="s">
        <v>80</v>
      </c>
      <c r="AT102" s="215" t="s">
        <v>71</v>
      </c>
      <c r="AU102" s="215" t="s">
        <v>80</v>
      </c>
      <c r="AY102" s="214" t="s">
        <v>120</v>
      </c>
      <c r="BK102" s="216">
        <f>SUM(BK103:BK124)</f>
        <v>0</v>
      </c>
    </row>
    <row r="103" s="2" customFormat="1" ht="21.75" customHeight="1">
      <c r="A103" s="39"/>
      <c r="B103" s="40"/>
      <c r="C103" s="219" t="s">
        <v>153</v>
      </c>
      <c r="D103" s="219" t="s">
        <v>122</v>
      </c>
      <c r="E103" s="220" t="s">
        <v>239</v>
      </c>
      <c r="F103" s="221" t="s">
        <v>473</v>
      </c>
      <c r="G103" s="222" t="s">
        <v>174</v>
      </c>
      <c r="H103" s="223">
        <v>68</v>
      </c>
      <c r="I103" s="224"/>
      <c r="J103" s="225">
        <f>ROUND(I103*H103,2)</f>
        <v>0</v>
      </c>
      <c r="K103" s="221" t="s">
        <v>126</v>
      </c>
      <c r="L103" s="45"/>
      <c r="M103" s="226" t="s">
        <v>19</v>
      </c>
      <c r="N103" s="227" t="s">
        <v>43</v>
      </c>
      <c r="O103" s="85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0" t="s">
        <v>127</v>
      </c>
      <c r="AT103" s="230" t="s">
        <v>122</v>
      </c>
      <c r="AU103" s="230" t="s">
        <v>82</v>
      </c>
      <c r="AY103" s="18" t="s">
        <v>120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8" t="s">
        <v>80</v>
      </c>
      <c r="BK103" s="231">
        <f>ROUND(I103*H103,2)</f>
        <v>0</v>
      </c>
      <c r="BL103" s="18" t="s">
        <v>127</v>
      </c>
      <c r="BM103" s="230" t="s">
        <v>474</v>
      </c>
    </row>
    <row r="104" s="13" customFormat="1">
      <c r="A104" s="13"/>
      <c r="B104" s="232"/>
      <c r="C104" s="233"/>
      <c r="D104" s="234" t="s">
        <v>129</v>
      </c>
      <c r="E104" s="235" t="s">
        <v>19</v>
      </c>
      <c r="F104" s="236" t="s">
        <v>475</v>
      </c>
      <c r="G104" s="233"/>
      <c r="H104" s="235" t="s">
        <v>19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129</v>
      </c>
      <c r="AU104" s="242" t="s">
        <v>82</v>
      </c>
      <c r="AV104" s="13" t="s">
        <v>80</v>
      </c>
      <c r="AW104" s="13" t="s">
        <v>33</v>
      </c>
      <c r="AX104" s="13" t="s">
        <v>72</v>
      </c>
      <c r="AY104" s="242" t="s">
        <v>120</v>
      </c>
    </row>
    <row r="105" s="14" customFormat="1">
      <c r="A105" s="14"/>
      <c r="B105" s="243"/>
      <c r="C105" s="244"/>
      <c r="D105" s="234" t="s">
        <v>129</v>
      </c>
      <c r="E105" s="245" t="s">
        <v>19</v>
      </c>
      <c r="F105" s="246" t="s">
        <v>476</v>
      </c>
      <c r="G105" s="244"/>
      <c r="H105" s="247">
        <v>68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129</v>
      </c>
      <c r="AU105" s="253" t="s">
        <v>82</v>
      </c>
      <c r="AV105" s="14" t="s">
        <v>82</v>
      </c>
      <c r="AW105" s="14" t="s">
        <v>33</v>
      </c>
      <c r="AX105" s="14" t="s">
        <v>72</v>
      </c>
      <c r="AY105" s="253" t="s">
        <v>120</v>
      </c>
    </row>
    <row r="106" s="15" customFormat="1">
      <c r="A106" s="15"/>
      <c r="B106" s="254"/>
      <c r="C106" s="255"/>
      <c r="D106" s="234" t="s">
        <v>129</v>
      </c>
      <c r="E106" s="256" t="s">
        <v>19</v>
      </c>
      <c r="F106" s="257" t="s">
        <v>136</v>
      </c>
      <c r="G106" s="255"/>
      <c r="H106" s="258">
        <v>68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4" t="s">
        <v>129</v>
      </c>
      <c r="AU106" s="264" t="s">
        <v>82</v>
      </c>
      <c r="AV106" s="15" t="s">
        <v>137</v>
      </c>
      <c r="AW106" s="15" t="s">
        <v>33</v>
      </c>
      <c r="AX106" s="15" t="s">
        <v>80</v>
      </c>
      <c r="AY106" s="264" t="s">
        <v>120</v>
      </c>
    </row>
    <row r="107" s="2" customFormat="1" ht="33" customHeight="1">
      <c r="A107" s="39"/>
      <c r="B107" s="40"/>
      <c r="C107" s="219" t="s">
        <v>158</v>
      </c>
      <c r="D107" s="219" t="s">
        <v>122</v>
      </c>
      <c r="E107" s="220" t="s">
        <v>477</v>
      </c>
      <c r="F107" s="221" t="s">
        <v>478</v>
      </c>
      <c r="G107" s="222" t="s">
        <v>174</v>
      </c>
      <c r="H107" s="223">
        <v>7</v>
      </c>
      <c r="I107" s="224"/>
      <c r="J107" s="225">
        <f>ROUND(I107*H107,2)</f>
        <v>0</v>
      </c>
      <c r="K107" s="221" t="s">
        <v>126</v>
      </c>
      <c r="L107" s="45"/>
      <c r="M107" s="226" t="s">
        <v>19</v>
      </c>
      <c r="N107" s="227" t="s">
        <v>43</v>
      </c>
      <c r="O107" s="85"/>
      <c r="P107" s="228">
        <f>O107*H107</f>
        <v>0</v>
      </c>
      <c r="Q107" s="228">
        <v>0.084250000000000005</v>
      </c>
      <c r="R107" s="228">
        <f>Q107*H107</f>
        <v>0.58975</v>
      </c>
      <c r="S107" s="228">
        <v>0</v>
      </c>
      <c r="T107" s="22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0" t="s">
        <v>127</v>
      </c>
      <c r="AT107" s="230" t="s">
        <v>122</v>
      </c>
      <c r="AU107" s="230" t="s">
        <v>82</v>
      </c>
      <c r="AY107" s="18" t="s">
        <v>120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8" t="s">
        <v>80</v>
      </c>
      <c r="BK107" s="231">
        <f>ROUND(I107*H107,2)</f>
        <v>0</v>
      </c>
      <c r="BL107" s="18" t="s">
        <v>127</v>
      </c>
      <c r="BM107" s="230" t="s">
        <v>479</v>
      </c>
    </row>
    <row r="108" s="13" customFormat="1">
      <c r="A108" s="13"/>
      <c r="B108" s="232"/>
      <c r="C108" s="233"/>
      <c r="D108" s="234" t="s">
        <v>129</v>
      </c>
      <c r="E108" s="235" t="s">
        <v>19</v>
      </c>
      <c r="F108" s="236" t="s">
        <v>480</v>
      </c>
      <c r="G108" s="233"/>
      <c r="H108" s="235" t="s">
        <v>19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129</v>
      </c>
      <c r="AU108" s="242" t="s">
        <v>82</v>
      </c>
      <c r="AV108" s="13" t="s">
        <v>80</v>
      </c>
      <c r="AW108" s="13" t="s">
        <v>33</v>
      </c>
      <c r="AX108" s="13" t="s">
        <v>72</v>
      </c>
      <c r="AY108" s="242" t="s">
        <v>120</v>
      </c>
    </row>
    <row r="109" s="14" customFormat="1">
      <c r="A109" s="14"/>
      <c r="B109" s="243"/>
      <c r="C109" s="244"/>
      <c r="D109" s="234" t="s">
        <v>129</v>
      </c>
      <c r="E109" s="245" t="s">
        <v>19</v>
      </c>
      <c r="F109" s="246" t="s">
        <v>481</v>
      </c>
      <c r="G109" s="244"/>
      <c r="H109" s="247">
        <v>7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129</v>
      </c>
      <c r="AU109" s="253" t="s">
        <v>82</v>
      </c>
      <c r="AV109" s="14" t="s">
        <v>82</v>
      </c>
      <c r="AW109" s="14" t="s">
        <v>33</v>
      </c>
      <c r="AX109" s="14" t="s">
        <v>72</v>
      </c>
      <c r="AY109" s="253" t="s">
        <v>120</v>
      </c>
    </row>
    <row r="110" s="15" customFormat="1">
      <c r="A110" s="15"/>
      <c r="B110" s="254"/>
      <c r="C110" s="255"/>
      <c r="D110" s="234" t="s">
        <v>129</v>
      </c>
      <c r="E110" s="256" t="s">
        <v>19</v>
      </c>
      <c r="F110" s="257" t="s">
        <v>136</v>
      </c>
      <c r="G110" s="255"/>
      <c r="H110" s="258">
        <v>7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4" t="s">
        <v>129</v>
      </c>
      <c r="AU110" s="264" t="s">
        <v>82</v>
      </c>
      <c r="AV110" s="15" t="s">
        <v>137</v>
      </c>
      <c r="AW110" s="15" t="s">
        <v>33</v>
      </c>
      <c r="AX110" s="15" t="s">
        <v>80</v>
      </c>
      <c r="AY110" s="264" t="s">
        <v>120</v>
      </c>
    </row>
    <row r="111" s="2" customFormat="1" ht="16.5" customHeight="1">
      <c r="A111" s="39"/>
      <c r="B111" s="40"/>
      <c r="C111" s="265" t="s">
        <v>163</v>
      </c>
      <c r="D111" s="265" t="s">
        <v>254</v>
      </c>
      <c r="E111" s="266" t="s">
        <v>482</v>
      </c>
      <c r="F111" s="267" t="s">
        <v>483</v>
      </c>
      <c r="G111" s="268" t="s">
        <v>174</v>
      </c>
      <c r="H111" s="269">
        <v>7.1399999999999997</v>
      </c>
      <c r="I111" s="270"/>
      <c r="J111" s="271">
        <f>ROUND(I111*H111,2)</f>
        <v>0</v>
      </c>
      <c r="K111" s="267" t="s">
        <v>126</v>
      </c>
      <c r="L111" s="272"/>
      <c r="M111" s="273" t="s">
        <v>19</v>
      </c>
      <c r="N111" s="274" t="s">
        <v>43</v>
      </c>
      <c r="O111" s="85"/>
      <c r="P111" s="228">
        <f>O111*H111</f>
        <v>0</v>
      </c>
      <c r="Q111" s="228">
        <v>0.13100000000000001</v>
      </c>
      <c r="R111" s="228">
        <f>Q111*H111</f>
        <v>0.93533999999999995</v>
      </c>
      <c r="S111" s="228">
        <v>0</v>
      </c>
      <c r="T111" s="22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0" t="s">
        <v>171</v>
      </c>
      <c r="AT111" s="230" t="s">
        <v>254</v>
      </c>
      <c r="AU111" s="230" t="s">
        <v>82</v>
      </c>
      <c r="AY111" s="18" t="s">
        <v>120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8" t="s">
        <v>80</v>
      </c>
      <c r="BK111" s="231">
        <f>ROUND(I111*H111,2)</f>
        <v>0</v>
      </c>
      <c r="BL111" s="18" t="s">
        <v>127</v>
      </c>
      <c r="BM111" s="230" t="s">
        <v>484</v>
      </c>
    </row>
    <row r="112" s="14" customFormat="1">
      <c r="A112" s="14"/>
      <c r="B112" s="243"/>
      <c r="C112" s="244"/>
      <c r="D112" s="234" t="s">
        <v>129</v>
      </c>
      <c r="E112" s="244"/>
      <c r="F112" s="246" t="s">
        <v>485</v>
      </c>
      <c r="G112" s="244"/>
      <c r="H112" s="247">
        <v>7.1399999999999997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3" t="s">
        <v>129</v>
      </c>
      <c r="AU112" s="253" t="s">
        <v>82</v>
      </c>
      <c r="AV112" s="14" t="s">
        <v>82</v>
      </c>
      <c r="AW112" s="14" t="s">
        <v>4</v>
      </c>
      <c r="AX112" s="14" t="s">
        <v>80</v>
      </c>
      <c r="AY112" s="253" t="s">
        <v>120</v>
      </c>
    </row>
    <row r="113" s="2" customFormat="1" ht="16.5" customHeight="1">
      <c r="A113" s="39"/>
      <c r="B113" s="40"/>
      <c r="C113" s="219" t="s">
        <v>171</v>
      </c>
      <c r="D113" s="219" t="s">
        <v>122</v>
      </c>
      <c r="E113" s="220" t="s">
        <v>235</v>
      </c>
      <c r="F113" s="221" t="s">
        <v>486</v>
      </c>
      <c r="G113" s="222" t="s">
        <v>174</v>
      </c>
      <c r="H113" s="223">
        <v>7</v>
      </c>
      <c r="I113" s="224"/>
      <c r="J113" s="225">
        <f>ROUND(I113*H113,2)</f>
        <v>0</v>
      </c>
      <c r="K113" s="221" t="s">
        <v>126</v>
      </c>
      <c r="L113" s="45"/>
      <c r="M113" s="226" t="s">
        <v>19</v>
      </c>
      <c r="N113" s="227" t="s">
        <v>43</v>
      </c>
      <c r="O113" s="85"/>
      <c r="P113" s="228">
        <f>O113*H113</f>
        <v>0</v>
      </c>
      <c r="Q113" s="228">
        <v>0.46000000000000002</v>
      </c>
      <c r="R113" s="228">
        <f>Q113*H113</f>
        <v>3.2200000000000002</v>
      </c>
      <c r="S113" s="228">
        <v>0</v>
      </c>
      <c r="T113" s="22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30" t="s">
        <v>127</v>
      </c>
      <c r="AT113" s="230" t="s">
        <v>122</v>
      </c>
      <c r="AU113" s="230" t="s">
        <v>82</v>
      </c>
      <c r="AY113" s="18" t="s">
        <v>120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18" t="s">
        <v>80</v>
      </c>
      <c r="BK113" s="231">
        <f>ROUND(I113*H113,2)</f>
        <v>0</v>
      </c>
      <c r="BL113" s="18" t="s">
        <v>127</v>
      </c>
      <c r="BM113" s="230" t="s">
        <v>487</v>
      </c>
    </row>
    <row r="114" s="14" customFormat="1">
      <c r="A114" s="14"/>
      <c r="B114" s="243"/>
      <c r="C114" s="244"/>
      <c r="D114" s="234" t="s">
        <v>129</v>
      </c>
      <c r="E114" s="245" t="s">
        <v>19</v>
      </c>
      <c r="F114" s="246" t="s">
        <v>488</v>
      </c>
      <c r="G114" s="244"/>
      <c r="H114" s="247">
        <v>7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3" t="s">
        <v>129</v>
      </c>
      <c r="AU114" s="253" t="s">
        <v>82</v>
      </c>
      <c r="AV114" s="14" t="s">
        <v>82</v>
      </c>
      <c r="AW114" s="14" t="s">
        <v>33</v>
      </c>
      <c r="AX114" s="14" t="s">
        <v>72</v>
      </c>
      <c r="AY114" s="253" t="s">
        <v>120</v>
      </c>
    </row>
    <row r="115" s="15" customFormat="1">
      <c r="A115" s="15"/>
      <c r="B115" s="254"/>
      <c r="C115" s="255"/>
      <c r="D115" s="234" t="s">
        <v>129</v>
      </c>
      <c r="E115" s="256" t="s">
        <v>19</v>
      </c>
      <c r="F115" s="257" t="s">
        <v>136</v>
      </c>
      <c r="G115" s="255"/>
      <c r="H115" s="258">
        <v>7</v>
      </c>
      <c r="I115" s="259"/>
      <c r="J115" s="255"/>
      <c r="K115" s="255"/>
      <c r="L115" s="260"/>
      <c r="M115" s="261"/>
      <c r="N115" s="262"/>
      <c r="O115" s="262"/>
      <c r="P115" s="262"/>
      <c r="Q115" s="262"/>
      <c r="R115" s="262"/>
      <c r="S115" s="262"/>
      <c r="T115" s="263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4" t="s">
        <v>129</v>
      </c>
      <c r="AU115" s="264" t="s">
        <v>82</v>
      </c>
      <c r="AV115" s="15" t="s">
        <v>137</v>
      </c>
      <c r="AW115" s="15" t="s">
        <v>33</v>
      </c>
      <c r="AX115" s="15" t="s">
        <v>80</v>
      </c>
      <c r="AY115" s="264" t="s">
        <v>120</v>
      </c>
    </row>
    <row r="116" s="2" customFormat="1" ht="33" customHeight="1">
      <c r="A116" s="39"/>
      <c r="B116" s="40"/>
      <c r="C116" s="219" t="s">
        <v>178</v>
      </c>
      <c r="D116" s="219" t="s">
        <v>122</v>
      </c>
      <c r="E116" s="220" t="s">
        <v>489</v>
      </c>
      <c r="F116" s="221" t="s">
        <v>490</v>
      </c>
      <c r="G116" s="222" t="s">
        <v>174</v>
      </c>
      <c r="H116" s="223">
        <v>61</v>
      </c>
      <c r="I116" s="224"/>
      <c r="J116" s="225">
        <f>ROUND(I116*H116,2)</f>
        <v>0</v>
      </c>
      <c r="K116" s="221" t="s">
        <v>126</v>
      </c>
      <c r="L116" s="45"/>
      <c r="M116" s="226" t="s">
        <v>19</v>
      </c>
      <c r="N116" s="227" t="s">
        <v>43</v>
      </c>
      <c r="O116" s="85"/>
      <c r="P116" s="228">
        <f>O116*H116</f>
        <v>0</v>
      </c>
      <c r="Q116" s="228">
        <v>0.085650000000000004</v>
      </c>
      <c r="R116" s="228">
        <f>Q116*H116</f>
        <v>5.2246500000000005</v>
      </c>
      <c r="S116" s="228">
        <v>0</v>
      </c>
      <c r="T116" s="22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0" t="s">
        <v>127</v>
      </c>
      <c r="AT116" s="230" t="s">
        <v>122</v>
      </c>
      <c r="AU116" s="230" t="s">
        <v>82</v>
      </c>
      <c r="AY116" s="18" t="s">
        <v>120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8" t="s">
        <v>80</v>
      </c>
      <c r="BK116" s="231">
        <f>ROUND(I116*H116,2)</f>
        <v>0</v>
      </c>
      <c r="BL116" s="18" t="s">
        <v>127</v>
      </c>
      <c r="BM116" s="230" t="s">
        <v>491</v>
      </c>
    </row>
    <row r="117" s="13" customFormat="1">
      <c r="A117" s="13"/>
      <c r="B117" s="232"/>
      <c r="C117" s="233"/>
      <c r="D117" s="234" t="s">
        <v>129</v>
      </c>
      <c r="E117" s="235" t="s">
        <v>19</v>
      </c>
      <c r="F117" s="236" t="s">
        <v>492</v>
      </c>
      <c r="G117" s="233"/>
      <c r="H117" s="235" t="s">
        <v>19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129</v>
      </c>
      <c r="AU117" s="242" t="s">
        <v>82</v>
      </c>
      <c r="AV117" s="13" t="s">
        <v>80</v>
      </c>
      <c r="AW117" s="13" t="s">
        <v>33</v>
      </c>
      <c r="AX117" s="13" t="s">
        <v>72</v>
      </c>
      <c r="AY117" s="242" t="s">
        <v>120</v>
      </c>
    </row>
    <row r="118" s="14" customFormat="1">
      <c r="A118" s="14"/>
      <c r="B118" s="243"/>
      <c r="C118" s="244"/>
      <c r="D118" s="234" t="s">
        <v>129</v>
      </c>
      <c r="E118" s="245" t="s">
        <v>19</v>
      </c>
      <c r="F118" s="246" t="s">
        <v>493</v>
      </c>
      <c r="G118" s="244"/>
      <c r="H118" s="247">
        <v>61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3" t="s">
        <v>129</v>
      </c>
      <c r="AU118" s="253" t="s">
        <v>82</v>
      </c>
      <c r="AV118" s="14" t="s">
        <v>82</v>
      </c>
      <c r="AW118" s="14" t="s">
        <v>33</v>
      </c>
      <c r="AX118" s="14" t="s">
        <v>72</v>
      </c>
      <c r="AY118" s="253" t="s">
        <v>120</v>
      </c>
    </row>
    <row r="119" s="15" customFormat="1">
      <c r="A119" s="15"/>
      <c r="B119" s="254"/>
      <c r="C119" s="255"/>
      <c r="D119" s="234" t="s">
        <v>129</v>
      </c>
      <c r="E119" s="256" t="s">
        <v>19</v>
      </c>
      <c r="F119" s="257" t="s">
        <v>136</v>
      </c>
      <c r="G119" s="255"/>
      <c r="H119" s="258">
        <v>61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4" t="s">
        <v>129</v>
      </c>
      <c r="AU119" s="264" t="s">
        <v>82</v>
      </c>
      <c r="AV119" s="15" t="s">
        <v>137</v>
      </c>
      <c r="AW119" s="15" t="s">
        <v>33</v>
      </c>
      <c r="AX119" s="15" t="s">
        <v>80</v>
      </c>
      <c r="AY119" s="264" t="s">
        <v>120</v>
      </c>
    </row>
    <row r="120" s="2" customFormat="1" ht="16.5" customHeight="1">
      <c r="A120" s="39"/>
      <c r="B120" s="40"/>
      <c r="C120" s="265" t="s">
        <v>183</v>
      </c>
      <c r="D120" s="265" t="s">
        <v>254</v>
      </c>
      <c r="E120" s="266" t="s">
        <v>494</v>
      </c>
      <c r="F120" s="267" t="s">
        <v>495</v>
      </c>
      <c r="G120" s="268" t="s">
        <v>174</v>
      </c>
      <c r="H120" s="269">
        <v>62.219999999999999</v>
      </c>
      <c r="I120" s="270"/>
      <c r="J120" s="271">
        <f>ROUND(I120*H120,2)</f>
        <v>0</v>
      </c>
      <c r="K120" s="267" t="s">
        <v>126</v>
      </c>
      <c r="L120" s="272"/>
      <c r="M120" s="273" t="s">
        <v>19</v>
      </c>
      <c r="N120" s="274" t="s">
        <v>43</v>
      </c>
      <c r="O120" s="85"/>
      <c r="P120" s="228">
        <f>O120*H120</f>
        <v>0</v>
      </c>
      <c r="Q120" s="228">
        <v>0.17599999999999999</v>
      </c>
      <c r="R120" s="228">
        <f>Q120*H120</f>
        <v>10.950719999999999</v>
      </c>
      <c r="S120" s="228">
        <v>0</v>
      </c>
      <c r="T120" s="22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0" t="s">
        <v>171</v>
      </c>
      <c r="AT120" s="230" t="s">
        <v>254</v>
      </c>
      <c r="AU120" s="230" t="s">
        <v>82</v>
      </c>
      <c r="AY120" s="18" t="s">
        <v>120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8" t="s">
        <v>80</v>
      </c>
      <c r="BK120" s="231">
        <f>ROUND(I120*H120,2)</f>
        <v>0</v>
      </c>
      <c r="BL120" s="18" t="s">
        <v>127</v>
      </c>
      <c r="BM120" s="230" t="s">
        <v>496</v>
      </c>
    </row>
    <row r="121" s="14" customFormat="1">
      <c r="A121" s="14"/>
      <c r="B121" s="243"/>
      <c r="C121" s="244"/>
      <c r="D121" s="234" t="s">
        <v>129</v>
      </c>
      <c r="E121" s="244"/>
      <c r="F121" s="246" t="s">
        <v>497</v>
      </c>
      <c r="G121" s="244"/>
      <c r="H121" s="247">
        <v>62.219999999999999</v>
      </c>
      <c r="I121" s="248"/>
      <c r="J121" s="244"/>
      <c r="K121" s="244"/>
      <c r="L121" s="249"/>
      <c r="M121" s="250"/>
      <c r="N121" s="251"/>
      <c r="O121" s="251"/>
      <c r="P121" s="251"/>
      <c r="Q121" s="251"/>
      <c r="R121" s="251"/>
      <c r="S121" s="251"/>
      <c r="T121" s="25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3" t="s">
        <v>129</v>
      </c>
      <c r="AU121" s="253" t="s">
        <v>82</v>
      </c>
      <c r="AV121" s="14" t="s">
        <v>82</v>
      </c>
      <c r="AW121" s="14" t="s">
        <v>4</v>
      </c>
      <c r="AX121" s="14" t="s">
        <v>80</v>
      </c>
      <c r="AY121" s="253" t="s">
        <v>120</v>
      </c>
    </row>
    <row r="122" s="2" customFormat="1" ht="16.5" customHeight="1">
      <c r="A122" s="39"/>
      <c r="B122" s="40"/>
      <c r="C122" s="219" t="s">
        <v>169</v>
      </c>
      <c r="D122" s="219" t="s">
        <v>122</v>
      </c>
      <c r="E122" s="220" t="s">
        <v>498</v>
      </c>
      <c r="F122" s="221" t="s">
        <v>499</v>
      </c>
      <c r="G122" s="222" t="s">
        <v>174</v>
      </c>
      <c r="H122" s="223">
        <v>61</v>
      </c>
      <c r="I122" s="224"/>
      <c r="J122" s="225">
        <f>ROUND(I122*H122,2)</f>
        <v>0</v>
      </c>
      <c r="K122" s="221" t="s">
        <v>126</v>
      </c>
      <c r="L122" s="45"/>
      <c r="M122" s="226" t="s">
        <v>19</v>
      </c>
      <c r="N122" s="227" t="s">
        <v>43</v>
      </c>
      <c r="O122" s="85"/>
      <c r="P122" s="228">
        <f>O122*H122</f>
        <v>0</v>
      </c>
      <c r="Q122" s="228">
        <v>0.57499999999999996</v>
      </c>
      <c r="R122" s="228">
        <f>Q122*H122</f>
        <v>35.074999999999996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127</v>
      </c>
      <c r="AT122" s="230" t="s">
        <v>122</v>
      </c>
      <c r="AU122" s="230" t="s">
        <v>82</v>
      </c>
      <c r="AY122" s="18" t="s">
        <v>120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80</v>
      </c>
      <c r="BK122" s="231">
        <f>ROUND(I122*H122,2)</f>
        <v>0</v>
      </c>
      <c r="BL122" s="18" t="s">
        <v>127</v>
      </c>
      <c r="BM122" s="230" t="s">
        <v>500</v>
      </c>
    </row>
    <row r="123" s="14" customFormat="1">
      <c r="A123" s="14"/>
      <c r="B123" s="243"/>
      <c r="C123" s="244"/>
      <c r="D123" s="234" t="s">
        <v>129</v>
      </c>
      <c r="E123" s="245" t="s">
        <v>19</v>
      </c>
      <c r="F123" s="246" t="s">
        <v>501</v>
      </c>
      <c r="G123" s="244"/>
      <c r="H123" s="247">
        <v>61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3" t="s">
        <v>129</v>
      </c>
      <c r="AU123" s="253" t="s">
        <v>82</v>
      </c>
      <c r="AV123" s="14" t="s">
        <v>82</v>
      </c>
      <c r="AW123" s="14" t="s">
        <v>33</v>
      </c>
      <c r="AX123" s="14" t="s">
        <v>72</v>
      </c>
      <c r="AY123" s="253" t="s">
        <v>120</v>
      </c>
    </row>
    <row r="124" s="15" customFormat="1">
      <c r="A124" s="15"/>
      <c r="B124" s="254"/>
      <c r="C124" s="255"/>
      <c r="D124" s="234" t="s">
        <v>129</v>
      </c>
      <c r="E124" s="256" t="s">
        <v>19</v>
      </c>
      <c r="F124" s="257" t="s">
        <v>136</v>
      </c>
      <c r="G124" s="255"/>
      <c r="H124" s="258">
        <v>61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4" t="s">
        <v>129</v>
      </c>
      <c r="AU124" s="264" t="s">
        <v>82</v>
      </c>
      <c r="AV124" s="15" t="s">
        <v>137</v>
      </c>
      <c r="AW124" s="15" t="s">
        <v>33</v>
      </c>
      <c r="AX124" s="15" t="s">
        <v>80</v>
      </c>
      <c r="AY124" s="264" t="s">
        <v>120</v>
      </c>
    </row>
    <row r="125" s="12" customFormat="1" ht="22.8" customHeight="1">
      <c r="A125" s="12"/>
      <c r="B125" s="203"/>
      <c r="C125" s="204"/>
      <c r="D125" s="205" t="s">
        <v>71</v>
      </c>
      <c r="E125" s="217" t="s">
        <v>178</v>
      </c>
      <c r="F125" s="217" t="s">
        <v>502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P126</f>
        <v>0</v>
      </c>
      <c r="Q125" s="211"/>
      <c r="R125" s="212">
        <f>R126</f>
        <v>5.7187000000000001</v>
      </c>
      <c r="S125" s="211"/>
      <c r="T125" s="213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80</v>
      </c>
      <c r="AT125" s="215" t="s">
        <v>71</v>
      </c>
      <c r="AU125" s="215" t="s">
        <v>80</v>
      </c>
      <c r="AY125" s="214" t="s">
        <v>120</v>
      </c>
      <c r="BK125" s="216">
        <f>BK126</f>
        <v>0</v>
      </c>
    </row>
    <row r="126" s="12" customFormat="1" ht="20.88" customHeight="1">
      <c r="A126" s="12"/>
      <c r="B126" s="203"/>
      <c r="C126" s="204"/>
      <c r="D126" s="205" t="s">
        <v>71</v>
      </c>
      <c r="E126" s="217" t="s">
        <v>307</v>
      </c>
      <c r="F126" s="217" t="s">
        <v>308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SUM(P127:P132)</f>
        <v>0</v>
      </c>
      <c r="Q126" s="211"/>
      <c r="R126" s="212">
        <f>SUM(R127:R132)</f>
        <v>5.7187000000000001</v>
      </c>
      <c r="S126" s="211"/>
      <c r="T126" s="213">
        <f>SUM(T127:T132)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80</v>
      </c>
      <c r="AT126" s="215" t="s">
        <v>71</v>
      </c>
      <c r="AU126" s="215" t="s">
        <v>82</v>
      </c>
      <c r="AY126" s="214" t="s">
        <v>120</v>
      </c>
      <c r="BK126" s="216">
        <f>SUM(BK127:BK132)</f>
        <v>0</v>
      </c>
    </row>
    <row r="127" s="2" customFormat="1" ht="21.75" customHeight="1">
      <c r="A127" s="39"/>
      <c r="B127" s="40"/>
      <c r="C127" s="219" t="s">
        <v>193</v>
      </c>
      <c r="D127" s="219" t="s">
        <v>122</v>
      </c>
      <c r="E127" s="220" t="s">
        <v>503</v>
      </c>
      <c r="F127" s="221" t="s">
        <v>504</v>
      </c>
      <c r="G127" s="222" t="s">
        <v>189</v>
      </c>
      <c r="H127" s="223">
        <v>32.5</v>
      </c>
      <c r="I127" s="224"/>
      <c r="J127" s="225">
        <f>ROUND(I127*H127,2)</f>
        <v>0</v>
      </c>
      <c r="K127" s="221" t="s">
        <v>126</v>
      </c>
      <c r="L127" s="45"/>
      <c r="M127" s="226" t="s">
        <v>19</v>
      </c>
      <c r="N127" s="227" t="s">
        <v>43</v>
      </c>
      <c r="O127" s="85"/>
      <c r="P127" s="228">
        <f>O127*H127</f>
        <v>0</v>
      </c>
      <c r="Q127" s="228">
        <v>0.1295</v>
      </c>
      <c r="R127" s="228">
        <f>Q127*H127</f>
        <v>4.2087500000000002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127</v>
      </c>
      <c r="AT127" s="230" t="s">
        <v>122</v>
      </c>
      <c r="AU127" s="230" t="s">
        <v>137</v>
      </c>
      <c r="AY127" s="18" t="s">
        <v>120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80</v>
      </c>
      <c r="BK127" s="231">
        <f>ROUND(I127*H127,2)</f>
        <v>0</v>
      </c>
      <c r="BL127" s="18" t="s">
        <v>127</v>
      </c>
      <c r="BM127" s="230" t="s">
        <v>505</v>
      </c>
    </row>
    <row r="128" s="13" customFormat="1">
      <c r="A128" s="13"/>
      <c r="B128" s="232"/>
      <c r="C128" s="233"/>
      <c r="D128" s="234" t="s">
        <v>129</v>
      </c>
      <c r="E128" s="235" t="s">
        <v>19</v>
      </c>
      <c r="F128" s="236" t="s">
        <v>84</v>
      </c>
      <c r="G128" s="233"/>
      <c r="H128" s="235" t="s">
        <v>19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129</v>
      </c>
      <c r="AU128" s="242" t="s">
        <v>137</v>
      </c>
      <c r="AV128" s="13" t="s">
        <v>80</v>
      </c>
      <c r="AW128" s="13" t="s">
        <v>33</v>
      </c>
      <c r="AX128" s="13" t="s">
        <v>72</v>
      </c>
      <c r="AY128" s="242" t="s">
        <v>120</v>
      </c>
    </row>
    <row r="129" s="14" customFormat="1">
      <c r="A129" s="14"/>
      <c r="B129" s="243"/>
      <c r="C129" s="244"/>
      <c r="D129" s="234" t="s">
        <v>129</v>
      </c>
      <c r="E129" s="245" t="s">
        <v>19</v>
      </c>
      <c r="F129" s="246" t="s">
        <v>506</v>
      </c>
      <c r="G129" s="244"/>
      <c r="H129" s="247">
        <v>32.5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129</v>
      </c>
      <c r="AU129" s="253" t="s">
        <v>137</v>
      </c>
      <c r="AV129" s="14" t="s">
        <v>82</v>
      </c>
      <c r="AW129" s="14" t="s">
        <v>33</v>
      </c>
      <c r="AX129" s="14" t="s">
        <v>72</v>
      </c>
      <c r="AY129" s="253" t="s">
        <v>120</v>
      </c>
    </row>
    <row r="130" s="15" customFormat="1">
      <c r="A130" s="15"/>
      <c r="B130" s="254"/>
      <c r="C130" s="255"/>
      <c r="D130" s="234" t="s">
        <v>129</v>
      </c>
      <c r="E130" s="256" t="s">
        <v>19</v>
      </c>
      <c r="F130" s="257" t="s">
        <v>136</v>
      </c>
      <c r="G130" s="255"/>
      <c r="H130" s="258">
        <v>32.5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4" t="s">
        <v>129</v>
      </c>
      <c r="AU130" s="264" t="s">
        <v>137</v>
      </c>
      <c r="AV130" s="15" t="s">
        <v>137</v>
      </c>
      <c r="AW130" s="15" t="s">
        <v>33</v>
      </c>
      <c r="AX130" s="15" t="s">
        <v>80</v>
      </c>
      <c r="AY130" s="264" t="s">
        <v>120</v>
      </c>
    </row>
    <row r="131" s="2" customFormat="1" ht="16.5" customHeight="1">
      <c r="A131" s="39"/>
      <c r="B131" s="40"/>
      <c r="C131" s="265" t="s">
        <v>197</v>
      </c>
      <c r="D131" s="265" t="s">
        <v>254</v>
      </c>
      <c r="E131" s="266" t="s">
        <v>507</v>
      </c>
      <c r="F131" s="267" t="s">
        <v>508</v>
      </c>
      <c r="G131" s="268" t="s">
        <v>189</v>
      </c>
      <c r="H131" s="269">
        <v>32.825000000000003</v>
      </c>
      <c r="I131" s="270"/>
      <c r="J131" s="271">
        <f>ROUND(I131*H131,2)</f>
        <v>0</v>
      </c>
      <c r="K131" s="267" t="s">
        <v>126</v>
      </c>
      <c r="L131" s="272"/>
      <c r="M131" s="273" t="s">
        <v>19</v>
      </c>
      <c r="N131" s="274" t="s">
        <v>43</v>
      </c>
      <c r="O131" s="85"/>
      <c r="P131" s="228">
        <f>O131*H131</f>
        <v>0</v>
      </c>
      <c r="Q131" s="228">
        <v>0.045999999999999999</v>
      </c>
      <c r="R131" s="228">
        <f>Q131*H131</f>
        <v>1.5099500000000001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171</v>
      </c>
      <c r="AT131" s="230" t="s">
        <v>254</v>
      </c>
      <c r="AU131" s="230" t="s">
        <v>137</v>
      </c>
      <c r="AY131" s="18" t="s">
        <v>120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80</v>
      </c>
      <c r="BK131" s="231">
        <f>ROUND(I131*H131,2)</f>
        <v>0</v>
      </c>
      <c r="BL131" s="18" t="s">
        <v>127</v>
      </c>
      <c r="BM131" s="230" t="s">
        <v>509</v>
      </c>
    </row>
    <row r="132" s="14" customFormat="1">
      <c r="A132" s="14"/>
      <c r="B132" s="243"/>
      <c r="C132" s="244"/>
      <c r="D132" s="234" t="s">
        <v>129</v>
      </c>
      <c r="E132" s="244"/>
      <c r="F132" s="246" t="s">
        <v>510</v>
      </c>
      <c r="G132" s="244"/>
      <c r="H132" s="247">
        <v>32.825000000000003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129</v>
      </c>
      <c r="AU132" s="253" t="s">
        <v>137</v>
      </c>
      <c r="AV132" s="14" t="s">
        <v>82</v>
      </c>
      <c r="AW132" s="14" t="s">
        <v>4</v>
      </c>
      <c r="AX132" s="14" t="s">
        <v>80</v>
      </c>
      <c r="AY132" s="253" t="s">
        <v>120</v>
      </c>
    </row>
    <row r="133" s="12" customFormat="1" ht="22.8" customHeight="1">
      <c r="A133" s="12"/>
      <c r="B133" s="203"/>
      <c r="C133" s="204"/>
      <c r="D133" s="205" t="s">
        <v>71</v>
      </c>
      <c r="E133" s="217" t="s">
        <v>448</v>
      </c>
      <c r="F133" s="217" t="s">
        <v>449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P134</f>
        <v>0</v>
      </c>
      <c r="Q133" s="211"/>
      <c r="R133" s="212">
        <f>R134</f>
        <v>0</v>
      </c>
      <c r="S133" s="211"/>
      <c r="T133" s="21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80</v>
      </c>
      <c r="AT133" s="215" t="s">
        <v>71</v>
      </c>
      <c r="AU133" s="215" t="s">
        <v>80</v>
      </c>
      <c r="AY133" s="214" t="s">
        <v>120</v>
      </c>
      <c r="BK133" s="216">
        <f>BK134</f>
        <v>0</v>
      </c>
    </row>
    <row r="134" s="2" customFormat="1" ht="21.75" customHeight="1">
      <c r="A134" s="39"/>
      <c r="B134" s="40"/>
      <c r="C134" s="219" t="s">
        <v>202</v>
      </c>
      <c r="D134" s="219" t="s">
        <v>122</v>
      </c>
      <c r="E134" s="220" t="s">
        <v>511</v>
      </c>
      <c r="F134" s="221" t="s">
        <v>512</v>
      </c>
      <c r="G134" s="222" t="s">
        <v>166</v>
      </c>
      <c r="H134" s="223">
        <v>61.713999999999999</v>
      </c>
      <c r="I134" s="224"/>
      <c r="J134" s="225">
        <f>ROUND(I134*H134,2)</f>
        <v>0</v>
      </c>
      <c r="K134" s="221" t="s">
        <v>126</v>
      </c>
      <c r="L134" s="45"/>
      <c r="M134" s="275" t="s">
        <v>19</v>
      </c>
      <c r="N134" s="276" t="s">
        <v>43</v>
      </c>
      <c r="O134" s="277"/>
      <c r="P134" s="278">
        <f>O134*H134</f>
        <v>0</v>
      </c>
      <c r="Q134" s="278">
        <v>0</v>
      </c>
      <c r="R134" s="278">
        <f>Q134*H134</f>
        <v>0</v>
      </c>
      <c r="S134" s="278">
        <v>0</v>
      </c>
      <c r="T134" s="27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127</v>
      </c>
      <c r="AT134" s="230" t="s">
        <v>122</v>
      </c>
      <c r="AU134" s="230" t="s">
        <v>82</v>
      </c>
      <c r="AY134" s="18" t="s">
        <v>120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80</v>
      </c>
      <c r="BK134" s="231">
        <f>ROUND(I134*H134,2)</f>
        <v>0</v>
      </c>
      <c r="BL134" s="18" t="s">
        <v>127</v>
      </c>
      <c r="BM134" s="230" t="s">
        <v>513</v>
      </c>
    </row>
    <row r="135" s="2" customFormat="1" ht="6.96" customHeight="1">
      <c r="A135" s="39"/>
      <c r="B135" s="60"/>
      <c r="C135" s="61"/>
      <c r="D135" s="61"/>
      <c r="E135" s="61"/>
      <c r="F135" s="61"/>
      <c r="G135" s="61"/>
      <c r="H135" s="61"/>
      <c r="I135" s="167"/>
      <c r="J135" s="61"/>
      <c r="K135" s="61"/>
      <c r="L135" s="45"/>
      <c r="M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</sheetData>
  <sheetProtection sheet="1" autoFilter="0" formatColumns="0" formatRows="0" objects="1" scenarios="1" spinCount="100000" saltValue="Dmx11MMpKOlTbCQchYHJLPoEi4JXkwWCsD16MNbSuVVrncSbEzTK9BvbzBvUIXKlDutQUgKvSFPDmW44l18WKQ==" hashValue="A2DuZ9faRnN6Nh2Vb3IphfHfr+mgnziJQPxygeO3221YCgtWUe0yacwtC9cblfOz9eAi3hqq2x+0zNLOXdK2gw==" algorithmName="SHA-512" password="CEE1"/>
  <autoFilter ref="C84:K13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82</v>
      </c>
    </row>
    <row r="4" s="1" customFormat="1" ht="24.96" customHeight="1">
      <c r="B4" s="21"/>
      <c r="D4" s="133" t="s">
        <v>89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(UZ) - Obnova místní komunikace 13c, Malý Beranov 36, 58603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90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514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7. 12. 2020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32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34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">
        <v>35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36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43"/>
      <c r="B27" s="144"/>
      <c r="C27" s="143"/>
      <c r="D27" s="143"/>
      <c r="E27" s="145" t="s">
        <v>37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38</v>
      </c>
      <c r="E30" s="39"/>
      <c r="F30" s="39"/>
      <c r="G30" s="39"/>
      <c r="H30" s="39"/>
      <c r="I30" s="137"/>
      <c r="J30" s="151">
        <f>ROUND(J80,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40</v>
      </c>
      <c r="G32" s="39"/>
      <c r="H32" s="39"/>
      <c r="I32" s="153" t="s">
        <v>39</v>
      </c>
      <c r="J32" s="152" t="s">
        <v>41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42</v>
      </c>
      <c r="E33" s="135" t="s">
        <v>43</v>
      </c>
      <c r="F33" s="155">
        <f>ROUND((SUM(BE80:BE85)),  2)</f>
        <v>0</v>
      </c>
      <c r="G33" s="39"/>
      <c r="H33" s="39"/>
      <c r="I33" s="156">
        <v>0.20999999999999999</v>
      </c>
      <c r="J33" s="155">
        <f>ROUND(((SUM(BE80:BE85))*I33),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44</v>
      </c>
      <c r="F34" s="155">
        <f>ROUND((SUM(BF80:BF85)),  2)</f>
        <v>0</v>
      </c>
      <c r="G34" s="39"/>
      <c r="H34" s="39"/>
      <c r="I34" s="156">
        <v>0.14999999999999999</v>
      </c>
      <c r="J34" s="155">
        <f>ROUND(((SUM(BF80:BF85))*I34),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45</v>
      </c>
      <c r="F35" s="155">
        <f>ROUND((SUM(BG80:BG85)),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46</v>
      </c>
      <c r="F36" s="155">
        <f>ROUND((SUM(BH80:BH85)),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47</v>
      </c>
      <c r="F37" s="155">
        <f>ROUND((SUM(BI80:BI85)),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(UZ) - Obnova místní komunikace 13c, Malý Beranov 36, 58603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03 - VON - vedlejší a ostatní náklady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Malý Beranov</v>
      </c>
      <c r="G52" s="41"/>
      <c r="H52" s="41"/>
      <c r="I52" s="141" t="s">
        <v>23</v>
      </c>
      <c r="J52" s="73" t="str">
        <f>IF(J12="","",J12)</f>
        <v>7. 12. 2020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Obec Malý Beranov, Malý Beranov 36, 58603</v>
      </c>
      <c r="G54" s="41"/>
      <c r="H54" s="41"/>
      <c r="I54" s="141" t="s">
        <v>31</v>
      </c>
      <c r="J54" s="37" t="str">
        <f>E21</f>
        <v>Ing.Josef Slabý, Arnolec 30, Jamné 58827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34</v>
      </c>
      <c r="J55" s="37" t="str">
        <f>E24</f>
        <v>Fr.Neuwirth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93</v>
      </c>
      <c r="D57" s="173"/>
      <c r="E57" s="173"/>
      <c r="F57" s="173"/>
      <c r="G57" s="173"/>
      <c r="H57" s="173"/>
      <c r="I57" s="174"/>
      <c r="J57" s="175" t="s">
        <v>94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70</v>
      </c>
      <c r="D59" s="41"/>
      <c r="E59" s="41"/>
      <c r="F59" s="41"/>
      <c r="G59" s="41"/>
      <c r="H59" s="41"/>
      <c r="I59" s="137"/>
      <c r="J59" s="103">
        <f>J80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="9" customFormat="1" ht="24.96" customHeight="1">
      <c r="A60" s="9"/>
      <c r="B60" s="177"/>
      <c r="C60" s="178"/>
      <c r="D60" s="179" t="s">
        <v>515</v>
      </c>
      <c r="E60" s="180"/>
      <c r="F60" s="180"/>
      <c r="G60" s="180"/>
      <c r="H60" s="180"/>
      <c r="I60" s="181"/>
      <c r="J60" s="182">
        <f>J81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2" customFormat="1" ht="21.84" customHeight="1">
      <c r="A61" s="39"/>
      <c r="B61" s="40"/>
      <c r="C61" s="41"/>
      <c r="D61" s="41"/>
      <c r="E61" s="41"/>
      <c r="F61" s="41"/>
      <c r="G61" s="41"/>
      <c r="H61" s="41"/>
      <c r="I61" s="137"/>
      <c r="J61" s="41"/>
      <c r="K61" s="41"/>
      <c r="L61" s="13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6.96" customHeight="1">
      <c r="A62" s="39"/>
      <c r="B62" s="60"/>
      <c r="C62" s="61"/>
      <c r="D62" s="61"/>
      <c r="E62" s="61"/>
      <c r="F62" s="61"/>
      <c r="G62" s="61"/>
      <c r="H62" s="61"/>
      <c r="I62" s="167"/>
      <c r="J62" s="61"/>
      <c r="K62" s="6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="2" customFormat="1" ht="6.96" customHeight="1">
      <c r="A66" s="39"/>
      <c r="B66" s="62"/>
      <c r="C66" s="63"/>
      <c r="D66" s="63"/>
      <c r="E66" s="63"/>
      <c r="F66" s="63"/>
      <c r="G66" s="63"/>
      <c r="H66" s="63"/>
      <c r="I66" s="170"/>
      <c r="J66" s="63"/>
      <c r="K66" s="63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24.96" customHeight="1">
      <c r="A67" s="39"/>
      <c r="B67" s="40"/>
      <c r="C67" s="24" t="s">
        <v>105</v>
      </c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40"/>
      <c r="C68" s="41"/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16.5" customHeight="1">
      <c r="A70" s="39"/>
      <c r="B70" s="40"/>
      <c r="C70" s="41"/>
      <c r="D70" s="41"/>
      <c r="E70" s="171" t="str">
        <f>E7</f>
        <v>(UZ) - Obnova místní komunikace 13c, Malý Beranov 36, 58603</v>
      </c>
      <c r="F70" s="33"/>
      <c r="G70" s="33"/>
      <c r="H70" s="33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2" customHeight="1">
      <c r="A71" s="39"/>
      <c r="B71" s="40"/>
      <c r="C71" s="33" t="s">
        <v>90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6.5" customHeight="1">
      <c r="A72" s="39"/>
      <c r="B72" s="40"/>
      <c r="C72" s="41"/>
      <c r="D72" s="41"/>
      <c r="E72" s="70" t="str">
        <f>E9</f>
        <v>03 - VON - vedlejší a ostatní náklady</v>
      </c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21</v>
      </c>
      <c r="D74" s="41"/>
      <c r="E74" s="41"/>
      <c r="F74" s="28" t="str">
        <f>F12</f>
        <v>Malý Beranov</v>
      </c>
      <c r="G74" s="41"/>
      <c r="H74" s="41"/>
      <c r="I74" s="141" t="s">
        <v>23</v>
      </c>
      <c r="J74" s="73" t="str">
        <f>IF(J12="","",J12)</f>
        <v>7. 12. 2020</v>
      </c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40.05" customHeight="1">
      <c r="A76" s="39"/>
      <c r="B76" s="40"/>
      <c r="C76" s="33" t="s">
        <v>25</v>
      </c>
      <c r="D76" s="41"/>
      <c r="E76" s="41"/>
      <c r="F76" s="28" t="str">
        <f>E15</f>
        <v>Obec Malý Beranov, Malý Beranov 36, 58603</v>
      </c>
      <c r="G76" s="41"/>
      <c r="H76" s="41"/>
      <c r="I76" s="141" t="s">
        <v>31</v>
      </c>
      <c r="J76" s="37" t="str">
        <f>E21</f>
        <v>Ing.Josef Slabý, Arnolec 30, Jamné 58827</v>
      </c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5.15" customHeight="1">
      <c r="A77" s="39"/>
      <c r="B77" s="40"/>
      <c r="C77" s="33" t="s">
        <v>29</v>
      </c>
      <c r="D77" s="41"/>
      <c r="E77" s="41"/>
      <c r="F77" s="28" t="str">
        <f>IF(E18="","",E18)</f>
        <v>Vyplň údaj</v>
      </c>
      <c r="G77" s="41"/>
      <c r="H77" s="41"/>
      <c r="I77" s="141" t="s">
        <v>34</v>
      </c>
      <c r="J77" s="37" t="str">
        <f>E24</f>
        <v>Fr.Neuwirth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0.32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11" customFormat="1" ht="29.28" customHeight="1">
      <c r="A79" s="191"/>
      <c r="B79" s="192"/>
      <c r="C79" s="193" t="s">
        <v>106</v>
      </c>
      <c r="D79" s="194" t="s">
        <v>57</v>
      </c>
      <c r="E79" s="194" t="s">
        <v>53</v>
      </c>
      <c r="F79" s="194" t="s">
        <v>54</v>
      </c>
      <c r="G79" s="194" t="s">
        <v>107</v>
      </c>
      <c r="H79" s="194" t="s">
        <v>108</v>
      </c>
      <c r="I79" s="195" t="s">
        <v>109</v>
      </c>
      <c r="J79" s="194" t="s">
        <v>94</v>
      </c>
      <c r="K79" s="196" t="s">
        <v>110</v>
      </c>
      <c r="L79" s="197"/>
      <c r="M79" s="93" t="s">
        <v>19</v>
      </c>
      <c r="N79" s="94" t="s">
        <v>42</v>
      </c>
      <c r="O79" s="94" t="s">
        <v>111</v>
      </c>
      <c r="P79" s="94" t="s">
        <v>112</v>
      </c>
      <c r="Q79" s="94" t="s">
        <v>113</v>
      </c>
      <c r="R79" s="94" t="s">
        <v>114</v>
      </c>
      <c r="S79" s="94" t="s">
        <v>115</v>
      </c>
      <c r="T79" s="95" t="s">
        <v>116</v>
      </c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</row>
    <row r="80" s="2" customFormat="1" ht="22.8" customHeight="1">
      <c r="A80" s="39"/>
      <c r="B80" s="40"/>
      <c r="C80" s="100" t="s">
        <v>117</v>
      </c>
      <c r="D80" s="41"/>
      <c r="E80" s="41"/>
      <c r="F80" s="41"/>
      <c r="G80" s="41"/>
      <c r="H80" s="41"/>
      <c r="I80" s="137"/>
      <c r="J80" s="198">
        <f>BK80</f>
        <v>0</v>
      </c>
      <c r="K80" s="41"/>
      <c r="L80" s="45"/>
      <c r="M80" s="96"/>
      <c r="N80" s="199"/>
      <c r="O80" s="97"/>
      <c r="P80" s="200">
        <f>P81</f>
        <v>0</v>
      </c>
      <c r="Q80" s="97"/>
      <c r="R80" s="200">
        <f>R81</f>
        <v>0</v>
      </c>
      <c r="S80" s="97"/>
      <c r="T80" s="201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71</v>
      </c>
      <c r="AU80" s="18" t="s">
        <v>95</v>
      </c>
      <c r="BK80" s="202">
        <f>BK81</f>
        <v>0</v>
      </c>
    </row>
    <row r="81" s="12" customFormat="1" ht="25.92" customHeight="1">
      <c r="A81" s="12"/>
      <c r="B81" s="203"/>
      <c r="C81" s="204"/>
      <c r="D81" s="205" t="s">
        <v>71</v>
      </c>
      <c r="E81" s="206" t="s">
        <v>516</v>
      </c>
      <c r="F81" s="206" t="s">
        <v>517</v>
      </c>
      <c r="G81" s="204"/>
      <c r="H81" s="204"/>
      <c r="I81" s="207"/>
      <c r="J81" s="208">
        <f>BK81</f>
        <v>0</v>
      </c>
      <c r="K81" s="204"/>
      <c r="L81" s="209"/>
      <c r="M81" s="210"/>
      <c r="N81" s="211"/>
      <c r="O81" s="211"/>
      <c r="P81" s="212">
        <f>SUM(P82:P85)</f>
        <v>0</v>
      </c>
      <c r="Q81" s="211"/>
      <c r="R81" s="212">
        <f>SUM(R82:R85)</f>
        <v>0</v>
      </c>
      <c r="S81" s="211"/>
      <c r="T81" s="213">
        <f>SUM(T82:T85)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14" t="s">
        <v>80</v>
      </c>
      <c r="AT81" s="215" t="s">
        <v>71</v>
      </c>
      <c r="AU81" s="215" t="s">
        <v>72</v>
      </c>
      <c r="AY81" s="214" t="s">
        <v>120</v>
      </c>
      <c r="BK81" s="216">
        <f>SUM(BK82:BK85)</f>
        <v>0</v>
      </c>
    </row>
    <row r="82" s="2" customFormat="1" ht="16.5" customHeight="1">
      <c r="A82" s="39"/>
      <c r="B82" s="40"/>
      <c r="C82" s="219" t="s">
        <v>80</v>
      </c>
      <c r="D82" s="219" t="s">
        <v>122</v>
      </c>
      <c r="E82" s="220" t="s">
        <v>518</v>
      </c>
      <c r="F82" s="221" t="s">
        <v>519</v>
      </c>
      <c r="G82" s="222" t="s">
        <v>520</v>
      </c>
      <c r="H82" s="223">
        <v>1</v>
      </c>
      <c r="I82" s="224"/>
      <c r="J82" s="225">
        <f>ROUND(I82*H82,2)</f>
        <v>0</v>
      </c>
      <c r="K82" s="221" t="s">
        <v>19</v>
      </c>
      <c r="L82" s="45"/>
      <c r="M82" s="226" t="s">
        <v>19</v>
      </c>
      <c r="N82" s="227" t="s">
        <v>43</v>
      </c>
      <c r="O82" s="85"/>
      <c r="P82" s="228">
        <f>O82*H82</f>
        <v>0</v>
      </c>
      <c r="Q82" s="228">
        <v>0</v>
      </c>
      <c r="R82" s="228">
        <f>Q82*H82</f>
        <v>0</v>
      </c>
      <c r="S82" s="228">
        <v>0</v>
      </c>
      <c r="T82" s="229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30" t="s">
        <v>521</v>
      </c>
      <c r="AT82" s="230" t="s">
        <v>122</v>
      </c>
      <c r="AU82" s="230" t="s">
        <v>80</v>
      </c>
      <c r="AY82" s="18" t="s">
        <v>120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18" t="s">
        <v>80</v>
      </c>
      <c r="BK82" s="231">
        <f>ROUND(I82*H82,2)</f>
        <v>0</v>
      </c>
      <c r="BL82" s="18" t="s">
        <v>521</v>
      </c>
      <c r="BM82" s="230" t="s">
        <v>158</v>
      </c>
    </row>
    <row r="83" s="2" customFormat="1" ht="16.5" customHeight="1">
      <c r="A83" s="39"/>
      <c r="B83" s="40"/>
      <c r="C83" s="219" t="s">
        <v>82</v>
      </c>
      <c r="D83" s="219" t="s">
        <v>122</v>
      </c>
      <c r="E83" s="220" t="s">
        <v>522</v>
      </c>
      <c r="F83" s="221" t="s">
        <v>523</v>
      </c>
      <c r="G83" s="222" t="s">
        <v>520</v>
      </c>
      <c r="H83" s="223">
        <v>1</v>
      </c>
      <c r="I83" s="224"/>
      <c r="J83" s="225">
        <f>ROUND(I83*H83,2)</f>
        <v>0</v>
      </c>
      <c r="K83" s="221" t="s">
        <v>19</v>
      </c>
      <c r="L83" s="45"/>
      <c r="M83" s="226" t="s">
        <v>19</v>
      </c>
      <c r="N83" s="227" t="s">
        <v>43</v>
      </c>
      <c r="O83" s="85"/>
      <c r="P83" s="228">
        <f>O83*H83</f>
        <v>0</v>
      </c>
      <c r="Q83" s="228">
        <v>0</v>
      </c>
      <c r="R83" s="228">
        <f>Q83*H83</f>
        <v>0</v>
      </c>
      <c r="S83" s="228">
        <v>0</v>
      </c>
      <c r="T83" s="229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30" t="s">
        <v>521</v>
      </c>
      <c r="AT83" s="230" t="s">
        <v>122</v>
      </c>
      <c r="AU83" s="230" t="s">
        <v>80</v>
      </c>
      <c r="AY83" s="18" t="s">
        <v>120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18" t="s">
        <v>80</v>
      </c>
      <c r="BK83" s="231">
        <f>ROUND(I83*H83,2)</f>
        <v>0</v>
      </c>
      <c r="BL83" s="18" t="s">
        <v>521</v>
      </c>
      <c r="BM83" s="230" t="s">
        <v>524</v>
      </c>
    </row>
    <row r="84" s="2" customFormat="1" ht="16.5" customHeight="1">
      <c r="A84" s="39"/>
      <c r="B84" s="40"/>
      <c r="C84" s="219" t="s">
        <v>137</v>
      </c>
      <c r="D84" s="219" t="s">
        <v>122</v>
      </c>
      <c r="E84" s="220" t="s">
        <v>525</v>
      </c>
      <c r="F84" s="221" t="s">
        <v>526</v>
      </c>
      <c r="G84" s="222" t="s">
        <v>520</v>
      </c>
      <c r="H84" s="223">
        <v>1</v>
      </c>
      <c r="I84" s="224"/>
      <c r="J84" s="225">
        <f>ROUND(I84*H84,2)</f>
        <v>0</v>
      </c>
      <c r="K84" s="221" t="s">
        <v>19</v>
      </c>
      <c r="L84" s="45"/>
      <c r="M84" s="226" t="s">
        <v>19</v>
      </c>
      <c r="N84" s="227" t="s">
        <v>43</v>
      </c>
      <c r="O84" s="85"/>
      <c r="P84" s="228">
        <f>O84*H84</f>
        <v>0</v>
      </c>
      <c r="Q84" s="228">
        <v>0</v>
      </c>
      <c r="R84" s="228">
        <f>Q84*H84</f>
        <v>0</v>
      </c>
      <c r="S84" s="228">
        <v>0</v>
      </c>
      <c r="T84" s="229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30" t="s">
        <v>521</v>
      </c>
      <c r="AT84" s="230" t="s">
        <v>122</v>
      </c>
      <c r="AU84" s="230" t="s">
        <v>80</v>
      </c>
      <c r="AY84" s="18" t="s">
        <v>120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18" t="s">
        <v>80</v>
      </c>
      <c r="BK84" s="231">
        <f>ROUND(I84*H84,2)</f>
        <v>0</v>
      </c>
      <c r="BL84" s="18" t="s">
        <v>521</v>
      </c>
      <c r="BM84" s="230" t="s">
        <v>183</v>
      </c>
    </row>
    <row r="85" s="2" customFormat="1" ht="16.5" customHeight="1">
      <c r="A85" s="39"/>
      <c r="B85" s="40"/>
      <c r="C85" s="219" t="s">
        <v>127</v>
      </c>
      <c r="D85" s="219" t="s">
        <v>122</v>
      </c>
      <c r="E85" s="220" t="s">
        <v>527</v>
      </c>
      <c r="F85" s="221" t="s">
        <v>528</v>
      </c>
      <c r="G85" s="222" t="s">
        <v>520</v>
      </c>
      <c r="H85" s="223">
        <v>1</v>
      </c>
      <c r="I85" s="224"/>
      <c r="J85" s="225">
        <f>ROUND(I85*H85,2)</f>
        <v>0</v>
      </c>
      <c r="K85" s="221" t="s">
        <v>19</v>
      </c>
      <c r="L85" s="45"/>
      <c r="M85" s="275" t="s">
        <v>19</v>
      </c>
      <c r="N85" s="276" t="s">
        <v>43</v>
      </c>
      <c r="O85" s="277"/>
      <c r="P85" s="278">
        <f>O85*H85</f>
        <v>0</v>
      </c>
      <c r="Q85" s="278">
        <v>0</v>
      </c>
      <c r="R85" s="278">
        <f>Q85*H85</f>
        <v>0</v>
      </c>
      <c r="S85" s="278">
        <v>0</v>
      </c>
      <c r="T85" s="279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30" t="s">
        <v>521</v>
      </c>
      <c r="AT85" s="230" t="s">
        <v>122</v>
      </c>
      <c r="AU85" s="230" t="s">
        <v>80</v>
      </c>
      <c r="AY85" s="18" t="s">
        <v>120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18" t="s">
        <v>80</v>
      </c>
      <c r="BK85" s="231">
        <f>ROUND(I85*H85,2)</f>
        <v>0</v>
      </c>
      <c r="BL85" s="18" t="s">
        <v>521</v>
      </c>
      <c r="BM85" s="230" t="s">
        <v>529</v>
      </c>
    </row>
    <row r="86" s="2" customFormat="1" ht="6.96" customHeight="1">
      <c r="A86" s="39"/>
      <c r="B86" s="60"/>
      <c r="C86" s="61"/>
      <c r="D86" s="61"/>
      <c r="E86" s="61"/>
      <c r="F86" s="61"/>
      <c r="G86" s="61"/>
      <c r="H86" s="61"/>
      <c r="I86" s="167"/>
      <c r="J86" s="61"/>
      <c r="K86" s="61"/>
      <c r="L86" s="45"/>
      <c r="M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</sheetData>
  <sheetProtection sheet="1" autoFilter="0" formatColumns="0" formatRows="0" objects="1" scenarios="1" spinCount="100000" saltValue="xg69Ljztb8HnKOPr1jAtoTIfX5AdsloJiDyYmRR4KB+V6Uu00gTv3EXpwqdz5vbkYmnm278Vo6KhztkaHICOag==" hashValue="rYDIvb1NNi3eYcEy9/iJSoexwR1MS5tWptlsXdXtcqOt2I8ukGhxwrsO4w97w6bbJNxidJJPTRRZqwyPuzZVew==" algorithmName="SHA-512" password="CEE1"/>
  <autoFilter ref="C79:K85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0" customWidth="1"/>
    <col min="2" max="2" width="1.667969" style="280" customWidth="1"/>
    <col min="3" max="4" width="5" style="280" customWidth="1"/>
    <col min="5" max="5" width="11.66016" style="280" customWidth="1"/>
    <col min="6" max="6" width="9.160156" style="280" customWidth="1"/>
    <col min="7" max="7" width="5" style="280" customWidth="1"/>
    <col min="8" max="8" width="77.83203" style="280" customWidth="1"/>
    <col min="9" max="10" width="20" style="280" customWidth="1"/>
    <col min="11" max="11" width="1.667969" style="280" customWidth="1"/>
  </cols>
  <sheetData>
    <row r="1" s="1" customFormat="1" ht="37.5" customHeight="1"/>
    <row r="2" s="1" customFormat="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="16" customFormat="1" ht="45" customHeight="1">
      <c r="B3" s="284"/>
      <c r="C3" s="285" t="s">
        <v>530</v>
      </c>
      <c r="D3" s="285"/>
      <c r="E3" s="285"/>
      <c r="F3" s="285"/>
      <c r="G3" s="285"/>
      <c r="H3" s="285"/>
      <c r="I3" s="285"/>
      <c r="J3" s="285"/>
      <c r="K3" s="286"/>
    </row>
    <row r="4" s="1" customFormat="1" ht="25.5" customHeight="1">
      <c r="B4" s="287"/>
      <c r="C4" s="288" t="s">
        <v>531</v>
      </c>
      <c r="D4" s="288"/>
      <c r="E4" s="288"/>
      <c r="F4" s="288"/>
      <c r="G4" s="288"/>
      <c r="H4" s="288"/>
      <c r="I4" s="288"/>
      <c r="J4" s="288"/>
      <c r="K4" s="289"/>
    </row>
    <row r="5" s="1" customFormat="1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s="1" customFormat="1" ht="15" customHeight="1">
      <c r="B6" s="287"/>
      <c r="C6" s="291" t="s">
        <v>532</v>
      </c>
      <c r="D6" s="291"/>
      <c r="E6" s="291"/>
      <c r="F6" s="291"/>
      <c r="G6" s="291"/>
      <c r="H6" s="291"/>
      <c r="I6" s="291"/>
      <c r="J6" s="291"/>
      <c r="K6" s="289"/>
    </row>
    <row r="7" s="1" customFormat="1" ht="15" customHeight="1">
      <c r="B7" s="292"/>
      <c r="C7" s="291" t="s">
        <v>533</v>
      </c>
      <c r="D7" s="291"/>
      <c r="E7" s="291"/>
      <c r="F7" s="291"/>
      <c r="G7" s="291"/>
      <c r="H7" s="291"/>
      <c r="I7" s="291"/>
      <c r="J7" s="291"/>
      <c r="K7" s="289"/>
    </row>
    <row r="8" s="1" customFormat="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="1" customFormat="1" ht="15" customHeight="1">
      <c r="B9" s="292"/>
      <c r="C9" s="291" t="s">
        <v>534</v>
      </c>
      <c r="D9" s="291"/>
      <c r="E9" s="291"/>
      <c r="F9" s="291"/>
      <c r="G9" s="291"/>
      <c r="H9" s="291"/>
      <c r="I9" s="291"/>
      <c r="J9" s="291"/>
      <c r="K9" s="289"/>
    </row>
    <row r="10" s="1" customFormat="1" ht="15" customHeight="1">
      <c r="B10" s="292"/>
      <c r="C10" s="291"/>
      <c r="D10" s="291" t="s">
        <v>535</v>
      </c>
      <c r="E10" s="291"/>
      <c r="F10" s="291"/>
      <c r="G10" s="291"/>
      <c r="H10" s="291"/>
      <c r="I10" s="291"/>
      <c r="J10" s="291"/>
      <c r="K10" s="289"/>
    </row>
    <row r="11" s="1" customFormat="1" ht="15" customHeight="1">
      <c r="B11" s="292"/>
      <c r="C11" s="293"/>
      <c r="D11" s="291" t="s">
        <v>536</v>
      </c>
      <c r="E11" s="291"/>
      <c r="F11" s="291"/>
      <c r="G11" s="291"/>
      <c r="H11" s="291"/>
      <c r="I11" s="291"/>
      <c r="J11" s="291"/>
      <c r="K11" s="289"/>
    </row>
    <row r="12" s="1" customFormat="1" ht="15" customHeight="1">
      <c r="B12" s="292"/>
      <c r="C12" s="293"/>
      <c r="D12" s="291"/>
      <c r="E12" s="291"/>
      <c r="F12" s="291"/>
      <c r="G12" s="291"/>
      <c r="H12" s="291"/>
      <c r="I12" s="291"/>
      <c r="J12" s="291"/>
      <c r="K12" s="289"/>
    </row>
    <row r="13" s="1" customFormat="1" ht="15" customHeight="1">
      <c r="B13" s="292"/>
      <c r="C13" s="293"/>
      <c r="D13" s="294" t="s">
        <v>537</v>
      </c>
      <c r="E13" s="291"/>
      <c r="F13" s="291"/>
      <c r="G13" s="291"/>
      <c r="H13" s="291"/>
      <c r="I13" s="291"/>
      <c r="J13" s="291"/>
      <c r="K13" s="289"/>
    </row>
    <row r="14" s="1" customFormat="1" ht="12.75" customHeight="1">
      <c r="B14" s="292"/>
      <c r="C14" s="293"/>
      <c r="D14" s="293"/>
      <c r="E14" s="293"/>
      <c r="F14" s="293"/>
      <c r="G14" s="293"/>
      <c r="H14" s="293"/>
      <c r="I14" s="293"/>
      <c r="J14" s="293"/>
      <c r="K14" s="289"/>
    </row>
    <row r="15" s="1" customFormat="1" ht="15" customHeight="1">
      <c r="B15" s="292"/>
      <c r="C15" s="293"/>
      <c r="D15" s="291" t="s">
        <v>538</v>
      </c>
      <c r="E15" s="291"/>
      <c r="F15" s="291"/>
      <c r="G15" s="291"/>
      <c r="H15" s="291"/>
      <c r="I15" s="291"/>
      <c r="J15" s="291"/>
      <c r="K15" s="289"/>
    </row>
    <row r="16" s="1" customFormat="1" ht="15" customHeight="1">
      <c r="B16" s="292"/>
      <c r="C16" s="293"/>
      <c r="D16" s="291" t="s">
        <v>539</v>
      </c>
      <c r="E16" s="291"/>
      <c r="F16" s="291"/>
      <c r="G16" s="291"/>
      <c r="H16" s="291"/>
      <c r="I16" s="291"/>
      <c r="J16" s="291"/>
      <c r="K16" s="289"/>
    </row>
    <row r="17" s="1" customFormat="1" ht="15" customHeight="1">
      <c r="B17" s="292"/>
      <c r="C17" s="293"/>
      <c r="D17" s="291" t="s">
        <v>540</v>
      </c>
      <c r="E17" s="291"/>
      <c r="F17" s="291"/>
      <c r="G17" s="291"/>
      <c r="H17" s="291"/>
      <c r="I17" s="291"/>
      <c r="J17" s="291"/>
      <c r="K17" s="289"/>
    </row>
    <row r="18" s="1" customFormat="1" ht="15" customHeight="1">
      <c r="B18" s="292"/>
      <c r="C18" s="293"/>
      <c r="D18" s="293"/>
      <c r="E18" s="295" t="s">
        <v>79</v>
      </c>
      <c r="F18" s="291" t="s">
        <v>541</v>
      </c>
      <c r="G18" s="291"/>
      <c r="H18" s="291"/>
      <c r="I18" s="291"/>
      <c r="J18" s="291"/>
      <c r="K18" s="289"/>
    </row>
    <row r="19" s="1" customFormat="1" ht="15" customHeight="1">
      <c r="B19" s="292"/>
      <c r="C19" s="293"/>
      <c r="D19" s="293"/>
      <c r="E19" s="295" t="s">
        <v>542</v>
      </c>
      <c r="F19" s="291" t="s">
        <v>543</v>
      </c>
      <c r="G19" s="291"/>
      <c r="H19" s="291"/>
      <c r="I19" s="291"/>
      <c r="J19" s="291"/>
      <c r="K19" s="289"/>
    </row>
    <row r="20" s="1" customFormat="1" ht="15" customHeight="1">
      <c r="B20" s="292"/>
      <c r="C20" s="293"/>
      <c r="D20" s="293"/>
      <c r="E20" s="295" t="s">
        <v>544</v>
      </c>
      <c r="F20" s="291" t="s">
        <v>545</v>
      </c>
      <c r="G20" s="291"/>
      <c r="H20" s="291"/>
      <c r="I20" s="291"/>
      <c r="J20" s="291"/>
      <c r="K20" s="289"/>
    </row>
    <row r="21" s="1" customFormat="1" ht="15" customHeight="1">
      <c r="B21" s="292"/>
      <c r="C21" s="293"/>
      <c r="D21" s="293"/>
      <c r="E21" s="295" t="s">
        <v>546</v>
      </c>
      <c r="F21" s="291" t="s">
        <v>517</v>
      </c>
      <c r="G21" s="291"/>
      <c r="H21" s="291"/>
      <c r="I21" s="291"/>
      <c r="J21" s="291"/>
      <c r="K21" s="289"/>
    </row>
    <row r="22" s="1" customFormat="1" ht="15" customHeight="1">
      <c r="B22" s="292"/>
      <c r="C22" s="293"/>
      <c r="D22" s="293"/>
      <c r="E22" s="295" t="s">
        <v>547</v>
      </c>
      <c r="F22" s="291" t="s">
        <v>548</v>
      </c>
      <c r="G22" s="291"/>
      <c r="H22" s="291"/>
      <c r="I22" s="291"/>
      <c r="J22" s="291"/>
      <c r="K22" s="289"/>
    </row>
    <row r="23" s="1" customFormat="1" ht="15" customHeight="1">
      <c r="B23" s="292"/>
      <c r="C23" s="293"/>
      <c r="D23" s="293"/>
      <c r="E23" s="295" t="s">
        <v>549</v>
      </c>
      <c r="F23" s="291" t="s">
        <v>550</v>
      </c>
      <c r="G23" s="291"/>
      <c r="H23" s="291"/>
      <c r="I23" s="291"/>
      <c r="J23" s="291"/>
      <c r="K23" s="289"/>
    </row>
    <row r="24" s="1" customFormat="1" ht="12.75" customHeight="1">
      <c r="B24" s="292"/>
      <c r="C24" s="293"/>
      <c r="D24" s="293"/>
      <c r="E24" s="293"/>
      <c r="F24" s="293"/>
      <c r="G24" s="293"/>
      <c r="H24" s="293"/>
      <c r="I24" s="293"/>
      <c r="J24" s="293"/>
      <c r="K24" s="289"/>
    </row>
    <row r="25" s="1" customFormat="1" ht="15" customHeight="1">
      <c r="B25" s="292"/>
      <c r="C25" s="291" t="s">
        <v>551</v>
      </c>
      <c r="D25" s="291"/>
      <c r="E25" s="291"/>
      <c r="F25" s="291"/>
      <c r="G25" s="291"/>
      <c r="H25" s="291"/>
      <c r="I25" s="291"/>
      <c r="J25" s="291"/>
      <c r="K25" s="289"/>
    </row>
    <row r="26" s="1" customFormat="1" ht="15" customHeight="1">
      <c r="B26" s="292"/>
      <c r="C26" s="291" t="s">
        <v>552</v>
      </c>
      <c r="D26" s="291"/>
      <c r="E26" s="291"/>
      <c r="F26" s="291"/>
      <c r="G26" s="291"/>
      <c r="H26" s="291"/>
      <c r="I26" s="291"/>
      <c r="J26" s="291"/>
      <c r="K26" s="289"/>
    </row>
    <row r="27" s="1" customFormat="1" ht="15" customHeight="1">
      <c r="B27" s="292"/>
      <c r="C27" s="291"/>
      <c r="D27" s="291" t="s">
        <v>553</v>
      </c>
      <c r="E27" s="291"/>
      <c r="F27" s="291"/>
      <c r="G27" s="291"/>
      <c r="H27" s="291"/>
      <c r="I27" s="291"/>
      <c r="J27" s="291"/>
      <c r="K27" s="289"/>
    </row>
    <row r="28" s="1" customFormat="1" ht="15" customHeight="1">
      <c r="B28" s="292"/>
      <c r="C28" s="293"/>
      <c r="D28" s="291" t="s">
        <v>554</v>
      </c>
      <c r="E28" s="291"/>
      <c r="F28" s="291"/>
      <c r="G28" s="291"/>
      <c r="H28" s="291"/>
      <c r="I28" s="291"/>
      <c r="J28" s="291"/>
      <c r="K28" s="289"/>
    </row>
    <row r="29" s="1" customFormat="1" ht="12.75" customHeight="1">
      <c r="B29" s="292"/>
      <c r="C29" s="293"/>
      <c r="D29" s="293"/>
      <c r="E29" s="293"/>
      <c r="F29" s="293"/>
      <c r="G29" s="293"/>
      <c r="H29" s="293"/>
      <c r="I29" s="293"/>
      <c r="J29" s="293"/>
      <c r="K29" s="289"/>
    </row>
    <row r="30" s="1" customFormat="1" ht="15" customHeight="1">
      <c r="B30" s="292"/>
      <c r="C30" s="293"/>
      <c r="D30" s="291" t="s">
        <v>555</v>
      </c>
      <c r="E30" s="291"/>
      <c r="F30" s="291"/>
      <c r="G30" s="291"/>
      <c r="H30" s="291"/>
      <c r="I30" s="291"/>
      <c r="J30" s="291"/>
      <c r="K30" s="289"/>
    </row>
    <row r="31" s="1" customFormat="1" ht="15" customHeight="1">
      <c r="B31" s="292"/>
      <c r="C31" s="293"/>
      <c r="D31" s="291" t="s">
        <v>556</v>
      </c>
      <c r="E31" s="291"/>
      <c r="F31" s="291"/>
      <c r="G31" s="291"/>
      <c r="H31" s="291"/>
      <c r="I31" s="291"/>
      <c r="J31" s="291"/>
      <c r="K31" s="289"/>
    </row>
    <row r="32" s="1" customFormat="1" ht="12.75" customHeight="1">
      <c r="B32" s="292"/>
      <c r="C32" s="293"/>
      <c r="D32" s="293"/>
      <c r="E32" s="293"/>
      <c r="F32" s="293"/>
      <c r="G32" s="293"/>
      <c r="H32" s="293"/>
      <c r="I32" s="293"/>
      <c r="J32" s="293"/>
      <c r="K32" s="289"/>
    </row>
    <row r="33" s="1" customFormat="1" ht="15" customHeight="1">
      <c r="B33" s="292"/>
      <c r="C33" s="293"/>
      <c r="D33" s="291" t="s">
        <v>557</v>
      </c>
      <c r="E33" s="291"/>
      <c r="F33" s="291"/>
      <c r="G33" s="291"/>
      <c r="H33" s="291"/>
      <c r="I33" s="291"/>
      <c r="J33" s="291"/>
      <c r="K33" s="289"/>
    </row>
    <row r="34" s="1" customFormat="1" ht="15" customHeight="1">
      <c r="B34" s="292"/>
      <c r="C34" s="293"/>
      <c r="D34" s="291" t="s">
        <v>558</v>
      </c>
      <c r="E34" s="291"/>
      <c r="F34" s="291"/>
      <c r="G34" s="291"/>
      <c r="H34" s="291"/>
      <c r="I34" s="291"/>
      <c r="J34" s="291"/>
      <c r="K34" s="289"/>
    </row>
    <row r="35" s="1" customFormat="1" ht="15" customHeight="1">
      <c r="B35" s="292"/>
      <c r="C35" s="293"/>
      <c r="D35" s="291" t="s">
        <v>559</v>
      </c>
      <c r="E35" s="291"/>
      <c r="F35" s="291"/>
      <c r="G35" s="291"/>
      <c r="H35" s="291"/>
      <c r="I35" s="291"/>
      <c r="J35" s="291"/>
      <c r="K35" s="289"/>
    </row>
    <row r="36" s="1" customFormat="1" ht="15" customHeight="1">
      <c r="B36" s="292"/>
      <c r="C36" s="293"/>
      <c r="D36" s="291"/>
      <c r="E36" s="294" t="s">
        <v>106</v>
      </c>
      <c r="F36" s="291"/>
      <c r="G36" s="291" t="s">
        <v>560</v>
      </c>
      <c r="H36" s="291"/>
      <c r="I36" s="291"/>
      <c r="J36" s="291"/>
      <c r="K36" s="289"/>
    </row>
    <row r="37" s="1" customFormat="1" ht="30.75" customHeight="1">
      <c r="B37" s="292"/>
      <c r="C37" s="293"/>
      <c r="D37" s="291"/>
      <c r="E37" s="294" t="s">
        <v>561</v>
      </c>
      <c r="F37" s="291"/>
      <c r="G37" s="291" t="s">
        <v>562</v>
      </c>
      <c r="H37" s="291"/>
      <c r="I37" s="291"/>
      <c r="J37" s="291"/>
      <c r="K37" s="289"/>
    </row>
    <row r="38" s="1" customFormat="1" ht="15" customHeight="1">
      <c r="B38" s="292"/>
      <c r="C38" s="293"/>
      <c r="D38" s="291"/>
      <c r="E38" s="294" t="s">
        <v>53</v>
      </c>
      <c r="F38" s="291"/>
      <c r="G38" s="291" t="s">
        <v>563</v>
      </c>
      <c r="H38" s="291"/>
      <c r="I38" s="291"/>
      <c r="J38" s="291"/>
      <c r="K38" s="289"/>
    </row>
    <row r="39" s="1" customFormat="1" ht="15" customHeight="1">
      <c r="B39" s="292"/>
      <c r="C39" s="293"/>
      <c r="D39" s="291"/>
      <c r="E39" s="294" t="s">
        <v>54</v>
      </c>
      <c r="F39" s="291"/>
      <c r="G39" s="291" t="s">
        <v>564</v>
      </c>
      <c r="H39" s="291"/>
      <c r="I39" s="291"/>
      <c r="J39" s="291"/>
      <c r="K39" s="289"/>
    </row>
    <row r="40" s="1" customFormat="1" ht="15" customHeight="1">
      <c r="B40" s="292"/>
      <c r="C40" s="293"/>
      <c r="D40" s="291"/>
      <c r="E40" s="294" t="s">
        <v>107</v>
      </c>
      <c r="F40" s="291"/>
      <c r="G40" s="291" t="s">
        <v>565</v>
      </c>
      <c r="H40" s="291"/>
      <c r="I40" s="291"/>
      <c r="J40" s="291"/>
      <c r="K40" s="289"/>
    </row>
    <row r="41" s="1" customFormat="1" ht="15" customHeight="1">
      <c r="B41" s="292"/>
      <c r="C41" s="293"/>
      <c r="D41" s="291"/>
      <c r="E41" s="294" t="s">
        <v>108</v>
      </c>
      <c r="F41" s="291"/>
      <c r="G41" s="291" t="s">
        <v>566</v>
      </c>
      <c r="H41" s="291"/>
      <c r="I41" s="291"/>
      <c r="J41" s="291"/>
      <c r="K41" s="289"/>
    </row>
    <row r="42" s="1" customFormat="1" ht="15" customHeight="1">
      <c r="B42" s="292"/>
      <c r="C42" s="293"/>
      <c r="D42" s="291"/>
      <c r="E42" s="294" t="s">
        <v>567</v>
      </c>
      <c r="F42" s="291"/>
      <c r="G42" s="291" t="s">
        <v>568</v>
      </c>
      <c r="H42" s="291"/>
      <c r="I42" s="291"/>
      <c r="J42" s="291"/>
      <c r="K42" s="289"/>
    </row>
    <row r="43" s="1" customFormat="1" ht="15" customHeight="1">
      <c r="B43" s="292"/>
      <c r="C43" s="293"/>
      <c r="D43" s="291"/>
      <c r="E43" s="294"/>
      <c r="F43" s="291"/>
      <c r="G43" s="291" t="s">
        <v>569</v>
      </c>
      <c r="H43" s="291"/>
      <c r="I43" s="291"/>
      <c r="J43" s="291"/>
      <c r="K43" s="289"/>
    </row>
    <row r="44" s="1" customFormat="1" ht="15" customHeight="1">
      <c r="B44" s="292"/>
      <c r="C44" s="293"/>
      <c r="D44" s="291"/>
      <c r="E44" s="294" t="s">
        <v>570</v>
      </c>
      <c r="F44" s="291"/>
      <c r="G44" s="291" t="s">
        <v>571</v>
      </c>
      <c r="H44" s="291"/>
      <c r="I44" s="291"/>
      <c r="J44" s="291"/>
      <c r="K44" s="289"/>
    </row>
    <row r="45" s="1" customFormat="1" ht="15" customHeight="1">
      <c r="B45" s="292"/>
      <c r="C45" s="293"/>
      <c r="D45" s="291"/>
      <c r="E45" s="294" t="s">
        <v>110</v>
      </c>
      <c r="F45" s="291"/>
      <c r="G45" s="291" t="s">
        <v>572</v>
      </c>
      <c r="H45" s="291"/>
      <c r="I45" s="291"/>
      <c r="J45" s="291"/>
      <c r="K45" s="289"/>
    </row>
    <row r="46" s="1" customFormat="1" ht="12.75" customHeight="1">
      <c r="B46" s="292"/>
      <c r="C46" s="293"/>
      <c r="D46" s="291"/>
      <c r="E46" s="291"/>
      <c r="F46" s="291"/>
      <c r="G46" s="291"/>
      <c r="H46" s="291"/>
      <c r="I46" s="291"/>
      <c r="J46" s="291"/>
      <c r="K46" s="289"/>
    </row>
    <row r="47" s="1" customFormat="1" ht="15" customHeight="1">
      <c r="B47" s="292"/>
      <c r="C47" s="293"/>
      <c r="D47" s="291" t="s">
        <v>573</v>
      </c>
      <c r="E47" s="291"/>
      <c r="F47" s="291"/>
      <c r="G47" s="291"/>
      <c r="H47" s="291"/>
      <c r="I47" s="291"/>
      <c r="J47" s="291"/>
      <c r="K47" s="289"/>
    </row>
    <row r="48" s="1" customFormat="1" ht="15" customHeight="1">
      <c r="B48" s="292"/>
      <c r="C48" s="293"/>
      <c r="D48" s="293"/>
      <c r="E48" s="291" t="s">
        <v>574</v>
      </c>
      <c r="F48" s="291"/>
      <c r="G48" s="291"/>
      <c r="H48" s="291"/>
      <c r="I48" s="291"/>
      <c r="J48" s="291"/>
      <c r="K48" s="289"/>
    </row>
    <row r="49" s="1" customFormat="1" ht="15" customHeight="1">
      <c r="B49" s="292"/>
      <c r="C49" s="293"/>
      <c r="D49" s="293"/>
      <c r="E49" s="291" t="s">
        <v>575</v>
      </c>
      <c r="F49" s="291"/>
      <c r="G49" s="291"/>
      <c r="H49" s="291"/>
      <c r="I49" s="291"/>
      <c r="J49" s="291"/>
      <c r="K49" s="289"/>
    </row>
    <row r="50" s="1" customFormat="1" ht="15" customHeight="1">
      <c r="B50" s="292"/>
      <c r="C50" s="293"/>
      <c r="D50" s="293"/>
      <c r="E50" s="291" t="s">
        <v>576</v>
      </c>
      <c r="F50" s="291"/>
      <c r="G50" s="291"/>
      <c r="H50" s="291"/>
      <c r="I50" s="291"/>
      <c r="J50" s="291"/>
      <c r="K50" s="289"/>
    </row>
    <row r="51" s="1" customFormat="1" ht="15" customHeight="1">
      <c r="B51" s="292"/>
      <c r="C51" s="293"/>
      <c r="D51" s="291" t="s">
        <v>577</v>
      </c>
      <c r="E51" s="291"/>
      <c r="F51" s="291"/>
      <c r="G51" s="291"/>
      <c r="H51" s="291"/>
      <c r="I51" s="291"/>
      <c r="J51" s="291"/>
      <c r="K51" s="289"/>
    </row>
    <row r="52" s="1" customFormat="1" ht="25.5" customHeight="1">
      <c r="B52" s="287"/>
      <c r="C52" s="288" t="s">
        <v>578</v>
      </c>
      <c r="D52" s="288"/>
      <c r="E52" s="288"/>
      <c r="F52" s="288"/>
      <c r="G52" s="288"/>
      <c r="H52" s="288"/>
      <c r="I52" s="288"/>
      <c r="J52" s="288"/>
      <c r="K52" s="289"/>
    </row>
    <row r="53" s="1" customFormat="1" ht="5.25" customHeight="1">
      <c r="B53" s="287"/>
      <c r="C53" s="290"/>
      <c r="D53" s="290"/>
      <c r="E53" s="290"/>
      <c r="F53" s="290"/>
      <c r="G53" s="290"/>
      <c r="H53" s="290"/>
      <c r="I53" s="290"/>
      <c r="J53" s="290"/>
      <c r="K53" s="289"/>
    </row>
    <row r="54" s="1" customFormat="1" ht="15" customHeight="1">
      <c r="B54" s="287"/>
      <c r="C54" s="291" t="s">
        <v>579</v>
      </c>
      <c r="D54" s="291"/>
      <c r="E54" s="291"/>
      <c r="F54" s="291"/>
      <c r="G54" s="291"/>
      <c r="H54" s="291"/>
      <c r="I54" s="291"/>
      <c r="J54" s="291"/>
      <c r="K54" s="289"/>
    </row>
    <row r="55" s="1" customFormat="1" ht="15" customHeight="1">
      <c r="B55" s="287"/>
      <c r="C55" s="291" t="s">
        <v>580</v>
      </c>
      <c r="D55" s="291"/>
      <c r="E55" s="291"/>
      <c r="F55" s="291"/>
      <c r="G55" s="291"/>
      <c r="H55" s="291"/>
      <c r="I55" s="291"/>
      <c r="J55" s="291"/>
      <c r="K55" s="289"/>
    </row>
    <row r="56" s="1" customFormat="1" ht="12.75" customHeight="1">
      <c r="B56" s="287"/>
      <c r="C56" s="291"/>
      <c r="D56" s="291"/>
      <c r="E56" s="291"/>
      <c r="F56" s="291"/>
      <c r="G56" s="291"/>
      <c r="H56" s="291"/>
      <c r="I56" s="291"/>
      <c r="J56" s="291"/>
      <c r="K56" s="289"/>
    </row>
    <row r="57" s="1" customFormat="1" ht="15" customHeight="1">
      <c r="B57" s="287"/>
      <c r="C57" s="291" t="s">
        <v>581</v>
      </c>
      <c r="D57" s="291"/>
      <c r="E57" s="291"/>
      <c r="F57" s="291"/>
      <c r="G57" s="291"/>
      <c r="H57" s="291"/>
      <c r="I57" s="291"/>
      <c r="J57" s="291"/>
      <c r="K57" s="289"/>
    </row>
    <row r="58" s="1" customFormat="1" ht="15" customHeight="1">
      <c r="B58" s="287"/>
      <c r="C58" s="293"/>
      <c r="D58" s="291" t="s">
        <v>582</v>
      </c>
      <c r="E58" s="291"/>
      <c r="F58" s="291"/>
      <c r="G58" s="291"/>
      <c r="H58" s="291"/>
      <c r="I58" s="291"/>
      <c r="J58" s="291"/>
      <c r="K58" s="289"/>
    </row>
    <row r="59" s="1" customFormat="1" ht="15" customHeight="1">
      <c r="B59" s="287"/>
      <c r="C59" s="293"/>
      <c r="D59" s="291" t="s">
        <v>583</v>
      </c>
      <c r="E59" s="291"/>
      <c r="F59" s="291"/>
      <c r="G59" s="291"/>
      <c r="H59" s="291"/>
      <c r="I59" s="291"/>
      <c r="J59" s="291"/>
      <c r="K59" s="289"/>
    </row>
    <row r="60" s="1" customFormat="1" ht="15" customHeight="1">
      <c r="B60" s="287"/>
      <c r="C60" s="293"/>
      <c r="D60" s="291" t="s">
        <v>584</v>
      </c>
      <c r="E60" s="291"/>
      <c r="F60" s="291"/>
      <c r="G60" s="291"/>
      <c r="H60" s="291"/>
      <c r="I60" s="291"/>
      <c r="J60" s="291"/>
      <c r="K60" s="289"/>
    </row>
    <row r="61" s="1" customFormat="1" ht="15" customHeight="1">
      <c r="B61" s="287"/>
      <c r="C61" s="293"/>
      <c r="D61" s="291" t="s">
        <v>585</v>
      </c>
      <c r="E61" s="291"/>
      <c r="F61" s="291"/>
      <c r="G61" s="291"/>
      <c r="H61" s="291"/>
      <c r="I61" s="291"/>
      <c r="J61" s="291"/>
      <c r="K61" s="289"/>
    </row>
    <row r="62" s="1" customFormat="1" ht="15" customHeight="1">
      <c r="B62" s="287"/>
      <c r="C62" s="293"/>
      <c r="D62" s="296" t="s">
        <v>586</v>
      </c>
      <c r="E62" s="296"/>
      <c r="F62" s="296"/>
      <c r="G62" s="296"/>
      <c r="H62" s="296"/>
      <c r="I62" s="296"/>
      <c r="J62" s="296"/>
      <c r="K62" s="289"/>
    </row>
    <row r="63" s="1" customFormat="1" ht="15" customHeight="1">
      <c r="B63" s="287"/>
      <c r="C63" s="293"/>
      <c r="D63" s="291" t="s">
        <v>587</v>
      </c>
      <c r="E63" s="291"/>
      <c r="F63" s="291"/>
      <c r="G63" s="291"/>
      <c r="H63" s="291"/>
      <c r="I63" s="291"/>
      <c r="J63" s="291"/>
      <c r="K63" s="289"/>
    </row>
    <row r="64" s="1" customFormat="1" ht="12.75" customHeight="1">
      <c r="B64" s="287"/>
      <c r="C64" s="293"/>
      <c r="D64" s="293"/>
      <c r="E64" s="297"/>
      <c r="F64" s="293"/>
      <c r="G64" s="293"/>
      <c r="H64" s="293"/>
      <c r="I64" s="293"/>
      <c r="J64" s="293"/>
      <c r="K64" s="289"/>
    </row>
    <row r="65" s="1" customFormat="1" ht="15" customHeight="1">
      <c r="B65" s="287"/>
      <c r="C65" s="293"/>
      <c r="D65" s="291" t="s">
        <v>588</v>
      </c>
      <c r="E65" s="291"/>
      <c r="F65" s="291"/>
      <c r="G65" s="291"/>
      <c r="H65" s="291"/>
      <c r="I65" s="291"/>
      <c r="J65" s="291"/>
      <c r="K65" s="289"/>
    </row>
    <row r="66" s="1" customFormat="1" ht="15" customHeight="1">
      <c r="B66" s="287"/>
      <c r="C66" s="293"/>
      <c r="D66" s="296" t="s">
        <v>589</v>
      </c>
      <c r="E66" s="296"/>
      <c r="F66" s="296"/>
      <c r="G66" s="296"/>
      <c r="H66" s="296"/>
      <c r="I66" s="296"/>
      <c r="J66" s="296"/>
      <c r="K66" s="289"/>
    </row>
    <row r="67" s="1" customFormat="1" ht="15" customHeight="1">
      <c r="B67" s="287"/>
      <c r="C67" s="293"/>
      <c r="D67" s="291" t="s">
        <v>590</v>
      </c>
      <c r="E67" s="291"/>
      <c r="F67" s="291"/>
      <c r="G67" s="291"/>
      <c r="H67" s="291"/>
      <c r="I67" s="291"/>
      <c r="J67" s="291"/>
      <c r="K67" s="289"/>
    </row>
    <row r="68" s="1" customFormat="1" ht="15" customHeight="1">
      <c r="B68" s="287"/>
      <c r="C68" s="293"/>
      <c r="D68" s="291" t="s">
        <v>591</v>
      </c>
      <c r="E68" s="291"/>
      <c r="F68" s="291"/>
      <c r="G68" s="291"/>
      <c r="H68" s="291"/>
      <c r="I68" s="291"/>
      <c r="J68" s="291"/>
      <c r="K68" s="289"/>
    </row>
    <row r="69" s="1" customFormat="1" ht="15" customHeight="1">
      <c r="B69" s="287"/>
      <c r="C69" s="293"/>
      <c r="D69" s="291" t="s">
        <v>592</v>
      </c>
      <c r="E69" s="291"/>
      <c r="F69" s="291"/>
      <c r="G69" s="291"/>
      <c r="H69" s="291"/>
      <c r="I69" s="291"/>
      <c r="J69" s="291"/>
      <c r="K69" s="289"/>
    </row>
    <row r="70" s="1" customFormat="1" ht="15" customHeight="1">
      <c r="B70" s="287"/>
      <c r="C70" s="293"/>
      <c r="D70" s="291" t="s">
        <v>593</v>
      </c>
      <c r="E70" s="291"/>
      <c r="F70" s="291"/>
      <c r="G70" s="291"/>
      <c r="H70" s="291"/>
      <c r="I70" s="291"/>
      <c r="J70" s="291"/>
      <c r="K70" s="289"/>
    </row>
    <row r="71" s="1" customFormat="1" ht="12.75" customHeight="1">
      <c r="B71" s="298"/>
      <c r="C71" s="299"/>
      <c r="D71" s="299"/>
      <c r="E71" s="299"/>
      <c r="F71" s="299"/>
      <c r="G71" s="299"/>
      <c r="H71" s="299"/>
      <c r="I71" s="299"/>
      <c r="J71" s="299"/>
      <c r="K71" s="300"/>
    </row>
    <row r="72" s="1" customFormat="1" ht="18.75" customHeight="1">
      <c r="B72" s="301"/>
      <c r="C72" s="301"/>
      <c r="D72" s="301"/>
      <c r="E72" s="301"/>
      <c r="F72" s="301"/>
      <c r="G72" s="301"/>
      <c r="H72" s="301"/>
      <c r="I72" s="301"/>
      <c r="J72" s="301"/>
      <c r="K72" s="302"/>
    </row>
    <row r="73" s="1" customFormat="1" ht="18.75" customHeight="1">
      <c r="B73" s="302"/>
      <c r="C73" s="302"/>
      <c r="D73" s="302"/>
      <c r="E73" s="302"/>
      <c r="F73" s="302"/>
      <c r="G73" s="302"/>
      <c r="H73" s="302"/>
      <c r="I73" s="302"/>
      <c r="J73" s="302"/>
      <c r="K73" s="302"/>
    </row>
    <row r="74" s="1" customFormat="1" ht="7.5" customHeight="1">
      <c r="B74" s="303"/>
      <c r="C74" s="304"/>
      <c r="D74" s="304"/>
      <c r="E74" s="304"/>
      <c r="F74" s="304"/>
      <c r="G74" s="304"/>
      <c r="H74" s="304"/>
      <c r="I74" s="304"/>
      <c r="J74" s="304"/>
      <c r="K74" s="305"/>
    </row>
    <row r="75" s="1" customFormat="1" ht="45" customHeight="1">
      <c r="B75" s="306"/>
      <c r="C75" s="307" t="s">
        <v>594</v>
      </c>
      <c r="D75" s="307"/>
      <c r="E75" s="307"/>
      <c r="F75" s="307"/>
      <c r="G75" s="307"/>
      <c r="H75" s="307"/>
      <c r="I75" s="307"/>
      <c r="J75" s="307"/>
      <c r="K75" s="308"/>
    </row>
    <row r="76" s="1" customFormat="1" ht="17.25" customHeight="1">
      <c r="B76" s="306"/>
      <c r="C76" s="309" t="s">
        <v>595</v>
      </c>
      <c r="D76" s="309"/>
      <c r="E76" s="309"/>
      <c r="F76" s="309" t="s">
        <v>596</v>
      </c>
      <c r="G76" s="310"/>
      <c r="H76" s="309" t="s">
        <v>54</v>
      </c>
      <c r="I76" s="309" t="s">
        <v>57</v>
      </c>
      <c r="J76" s="309" t="s">
        <v>597</v>
      </c>
      <c r="K76" s="308"/>
    </row>
    <row r="77" s="1" customFormat="1" ht="17.25" customHeight="1">
      <c r="B77" s="306"/>
      <c r="C77" s="311" t="s">
        <v>598</v>
      </c>
      <c r="D77" s="311"/>
      <c r="E77" s="311"/>
      <c r="F77" s="312" t="s">
        <v>599</v>
      </c>
      <c r="G77" s="313"/>
      <c r="H77" s="311"/>
      <c r="I77" s="311"/>
      <c r="J77" s="311" t="s">
        <v>600</v>
      </c>
      <c r="K77" s="308"/>
    </row>
    <row r="78" s="1" customFormat="1" ht="5.25" customHeight="1">
      <c r="B78" s="306"/>
      <c r="C78" s="314"/>
      <c r="D78" s="314"/>
      <c r="E78" s="314"/>
      <c r="F78" s="314"/>
      <c r="G78" s="315"/>
      <c r="H78" s="314"/>
      <c r="I78" s="314"/>
      <c r="J78" s="314"/>
      <c r="K78" s="308"/>
    </row>
    <row r="79" s="1" customFormat="1" ht="15" customHeight="1">
      <c r="B79" s="306"/>
      <c r="C79" s="294" t="s">
        <v>53</v>
      </c>
      <c r="D79" s="314"/>
      <c r="E79" s="314"/>
      <c r="F79" s="316" t="s">
        <v>601</v>
      </c>
      <c r="G79" s="315"/>
      <c r="H79" s="294" t="s">
        <v>602</v>
      </c>
      <c r="I79" s="294" t="s">
        <v>603</v>
      </c>
      <c r="J79" s="294">
        <v>20</v>
      </c>
      <c r="K79" s="308"/>
    </row>
    <row r="80" s="1" customFormat="1" ht="15" customHeight="1">
      <c r="B80" s="306"/>
      <c r="C80" s="294" t="s">
        <v>604</v>
      </c>
      <c r="D80" s="294"/>
      <c r="E80" s="294"/>
      <c r="F80" s="316" t="s">
        <v>601</v>
      </c>
      <c r="G80" s="315"/>
      <c r="H80" s="294" t="s">
        <v>605</v>
      </c>
      <c r="I80" s="294" t="s">
        <v>603</v>
      </c>
      <c r="J80" s="294">
        <v>120</v>
      </c>
      <c r="K80" s="308"/>
    </row>
    <row r="81" s="1" customFormat="1" ht="15" customHeight="1">
      <c r="B81" s="317"/>
      <c r="C81" s="294" t="s">
        <v>606</v>
      </c>
      <c r="D81" s="294"/>
      <c r="E81" s="294"/>
      <c r="F81" s="316" t="s">
        <v>607</v>
      </c>
      <c r="G81" s="315"/>
      <c r="H81" s="294" t="s">
        <v>608</v>
      </c>
      <c r="I81" s="294" t="s">
        <v>603</v>
      </c>
      <c r="J81" s="294">
        <v>50</v>
      </c>
      <c r="K81" s="308"/>
    </row>
    <row r="82" s="1" customFormat="1" ht="15" customHeight="1">
      <c r="B82" s="317"/>
      <c r="C82" s="294" t="s">
        <v>609</v>
      </c>
      <c r="D82" s="294"/>
      <c r="E82" s="294"/>
      <c r="F82" s="316" t="s">
        <v>601</v>
      </c>
      <c r="G82" s="315"/>
      <c r="H82" s="294" t="s">
        <v>610</v>
      </c>
      <c r="I82" s="294" t="s">
        <v>611</v>
      </c>
      <c r="J82" s="294"/>
      <c r="K82" s="308"/>
    </row>
    <row r="83" s="1" customFormat="1" ht="15" customHeight="1">
      <c r="B83" s="317"/>
      <c r="C83" s="318" t="s">
        <v>612</v>
      </c>
      <c r="D83" s="318"/>
      <c r="E83" s="318"/>
      <c r="F83" s="319" t="s">
        <v>607</v>
      </c>
      <c r="G83" s="318"/>
      <c r="H83" s="318" t="s">
        <v>613</v>
      </c>
      <c r="I83" s="318" t="s">
        <v>603</v>
      </c>
      <c r="J83" s="318">
        <v>15</v>
      </c>
      <c r="K83" s="308"/>
    </row>
    <row r="84" s="1" customFormat="1" ht="15" customHeight="1">
      <c r="B84" s="317"/>
      <c r="C84" s="318" t="s">
        <v>614</v>
      </c>
      <c r="D84" s="318"/>
      <c r="E84" s="318"/>
      <c r="F84" s="319" t="s">
        <v>607</v>
      </c>
      <c r="G84" s="318"/>
      <c r="H84" s="318" t="s">
        <v>615</v>
      </c>
      <c r="I84" s="318" t="s">
        <v>603</v>
      </c>
      <c r="J84" s="318">
        <v>15</v>
      </c>
      <c r="K84" s="308"/>
    </row>
    <row r="85" s="1" customFormat="1" ht="15" customHeight="1">
      <c r="B85" s="317"/>
      <c r="C85" s="318" t="s">
        <v>616</v>
      </c>
      <c r="D85" s="318"/>
      <c r="E85" s="318"/>
      <c r="F85" s="319" t="s">
        <v>607</v>
      </c>
      <c r="G85" s="318"/>
      <c r="H85" s="318" t="s">
        <v>617</v>
      </c>
      <c r="I85" s="318" t="s">
        <v>603</v>
      </c>
      <c r="J85" s="318">
        <v>20</v>
      </c>
      <c r="K85" s="308"/>
    </row>
    <row r="86" s="1" customFormat="1" ht="15" customHeight="1">
      <c r="B86" s="317"/>
      <c r="C86" s="318" t="s">
        <v>618</v>
      </c>
      <c r="D86" s="318"/>
      <c r="E86" s="318"/>
      <c r="F86" s="319" t="s">
        <v>607</v>
      </c>
      <c r="G86" s="318"/>
      <c r="H86" s="318" t="s">
        <v>619</v>
      </c>
      <c r="I86" s="318" t="s">
        <v>603</v>
      </c>
      <c r="J86" s="318">
        <v>20</v>
      </c>
      <c r="K86" s="308"/>
    </row>
    <row r="87" s="1" customFormat="1" ht="15" customHeight="1">
      <c r="B87" s="317"/>
      <c r="C87" s="294" t="s">
        <v>620</v>
      </c>
      <c r="D87" s="294"/>
      <c r="E87" s="294"/>
      <c r="F87" s="316" t="s">
        <v>607</v>
      </c>
      <c r="G87" s="315"/>
      <c r="H87" s="294" t="s">
        <v>621</v>
      </c>
      <c r="I87" s="294" t="s">
        <v>603</v>
      </c>
      <c r="J87" s="294">
        <v>50</v>
      </c>
      <c r="K87" s="308"/>
    </row>
    <row r="88" s="1" customFormat="1" ht="15" customHeight="1">
      <c r="B88" s="317"/>
      <c r="C88" s="294" t="s">
        <v>622</v>
      </c>
      <c r="D88" s="294"/>
      <c r="E88" s="294"/>
      <c r="F88" s="316" t="s">
        <v>607</v>
      </c>
      <c r="G88" s="315"/>
      <c r="H88" s="294" t="s">
        <v>623</v>
      </c>
      <c r="I88" s="294" t="s">
        <v>603</v>
      </c>
      <c r="J88" s="294">
        <v>20</v>
      </c>
      <c r="K88" s="308"/>
    </row>
    <row r="89" s="1" customFormat="1" ht="15" customHeight="1">
      <c r="B89" s="317"/>
      <c r="C89" s="294" t="s">
        <v>624</v>
      </c>
      <c r="D89" s="294"/>
      <c r="E89" s="294"/>
      <c r="F89" s="316" t="s">
        <v>607</v>
      </c>
      <c r="G89" s="315"/>
      <c r="H89" s="294" t="s">
        <v>625</v>
      </c>
      <c r="I89" s="294" t="s">
        <v>603</v>
      </c>
      <c r="J89" s="294">
        <v>20</v>
      </c>
      <c r="K89" s="308"/>
    </row>
    <row r="90" s="1" customFormat="1" ht="15" customHeight="1">
      <c r="B90" s="317"/>
      <c r="C90" s="294" t="s">
        <v>626</v>
      </c>
      <c r="D90" s="294"/>
      <c r="E90" s="294"/>
      <c r="F90" s="316" t="s">
        <v>607</v>
      </c>
      <c r="G90" s="315"/>
      <c r="H90" s="294" t="s">
        <v>627</v>
      </c>
      <c r="I90" s="294" t="s">
        <v>603</v>
      </c>
      <c r="J90" s="294">
        <v>50</v>
      </c>
      <c r="K90" s="308"/>
    </row>
    <row r="91" s="1" customFormat="1" ht="15" customHeight="1">
      <c r="B91" s="317"/>
      <c r="C91" s="294" t="s">
        <v>628</v>
      </c>
      <c r="D91" s="294"/>
      <c r="E91" s="294"/>
      <c r="F91" s="316" t="s">
        <v>607</v>
      </c>
      <c r="G91" s="315"/>
      <c r="H91" s="294" t="s">
        <v>628</v>
      </c>
      <c r="I91" s="294" t="s">
        <v>603</v>
      </c>
      <c r="J91" s="294">
        <v>50</v>
      </c>
      <c r="K91" s="308"/>
    </row>
    <row r="92" s="1" customFormat="1" ht="15" customHeight="1">
      <c r="B92" s="317"/>
      <c r="C92" s="294" t="s">
        <v>629</v>
      </c>
      <c r="D92" s="294"/>
      <c r="E92" s="294"/>
      <c r="F92" s="316" t="s">
        <v>607</v>
      </c>
      <c r="G92" s="315"/>
      <c r="H92" s="294" t="s">
        <v>630</v>
      </c>
      <c r="I92" s="294" t="s">
        <v>603</v>
      </c>
      <c r="J92" s="294">
        <v>255</v>
      </c>
      <c r="K92" s="308"/>
    </row>
    <row r="93" s="1" customFormat="1" ht="15" customHeight="1">
      <c r="B93" s="317"/>
      <c r="C93" s="294" t="s">
        <v>631</v>
      </c>
      <c r="D93" s="294"/>
      <c r="E93" s="294"/>
      <c r="F93" s="316" t="s">
        <v>601</v>
      </c>
      <c r="G93" s="315"/>
      <c r="H93" s="294" t="s">
        <v>632</v>
      </c>
      <c r="I93" s="294" t="s">
        <v>633</v>
      </c>
      <c r="J93" s="294"/>
      <c r="K93" s="308"/>
    </row>
    <row r="94" s="1" customFormat="1" ht="15" customHeight="1">
      <c r="B94" s="317"/>
      <c r="C94" s="294" t="s">
        <v>634</v>
      </c>
      <c r="D94" s="294"/>
      <c r="E94" s="294"/>
      <c r="F94" s="316" t="s">
        <v>601</v>
      </c>
      <c r="G94" s="315"/>
      <c r="H94" s="294" t="s">
        <v>635</v>
      </c>
      <c r="I94" s="294" t="s">
        <v>636</v>
      </c>
      <c r="J94" s="294"/>
      <c r="K94" s="308"/>
    </row>
    <row r="95" s="1" customFormat="1" ht="15" customHeight="1">
      <c r="B95" s="317"/>
      <c r="C95" s="294" t="s">
        <v>637</v>
      </c>
      <c r="D95" s="294"/>
      <c r="E95" s="294"/>
      <c r="F95" s="316" t="s">
        <v>601</v>
      </c>
      <c r="G95" s="315"/>
      <c r="H95" s="294" t="s">
        <v>637</v>
      </c>
      <c r="I95" s="294" t="s">
        <v>636</v>
      </c>
      <c r="J95" s="294"/>
      <c r="K95" s="308"/>
    </row>
    <row r="96" s="1" customFormat="1" ht="15" customHeight="1">
      <c r="B96" s="317"/>
      <c r="C96" s="294" t="s">
        <v>38</v>
      </c>
      <c r="D96" s="294"/>
      <c r="E96" s="294"/>
      <c r="F96" s="316" t="s">
        <v>601</v>
      </c>
      <c r="G96" s="315"/>
      <c r="H96" s="294" t="s">
        <v>638</v>
      </c>
      <c r="I96" s="294" t="s">
        <v>636</v>
      </c>
      <c r="J96" s="294"/>
      <c r="K96" s="308"/>
    </row>
    <row r="97" s="1" customFormat="1" ht="15" customHeight="1">
      <c r="B97" s="317"/>
      <c r="C97" s="294" t="s">
        <v>48</v>
      </c>
      <c r="D97" s="294"/>
      <c r="E97" s="294"/>
      <c r="F97" s="316" t="s">
        <v>601</v>
      </c>
      <c r="G97" s="315"/>
      <c r="H97" s="294" t="s">
        <v>639</v>
      </c>
      <c r="I97" s="294" t="s">
        <v>636</v>
      </c>
      <c r="J97" s="294"/>
      <c r="K97" s="308"/>
    </row>
    <row r="98" s="1" customFormat="1" ht="15" customHeight="1">
      <c r="B98" s="320"/>
      <c r="C98" s="321"/>
      <c r="D98" s="321"/>
      <c r="E98" s="321"/>
      <c r="F98" s="321"/>
      <c r="G98" s="321"/>
      <c r="H98" s="321"/>
      <c r="I98" s="321"/>
      <c r="J98" s="321"/>
      <c r="K98" s="322"/>
    </row>
    <row r="99" s="1" customFormat="1" ht="18.7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3"/>
    </row>
    <row r="100" s="1" customFormat="1" ht="18.75" customHeight="1"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</row>
    <row r="101" s="1" customFormat="1" ht="7.5" customHeight="1">
      <c r="B101" s="303"/>
      <c r="C101" s="304"/>
      <c r="D101" s="304"/>
      <c r="E101" s="304"/>
      <c r="F101" s="304"/>
      <c r="G101" s="304"/>
      <c r="H101" s="304"/>
      <c r="I101" s="304"/>
      <c r="J101" s="304"/>
      <c r="K101" s="305"/>
    </row>
    <row r="102" s="1" customFormat="1" ht="45" customHeight="1">
      <c r="B102" s="306"/>
      <c r="C102" s="307" t="s">
        <v>640</v>
      </c>
      <c r="D102" s="307"/>
      <c r="E102" s="307"/>
      <c r="F102" s="307"/>
      <c r="G102" s="307"/>
      <c r="H102" s="307"/>
      <c r="I102" s="307"/>
      <c r="J102" s="307"/>
      <c r="K102" s="308"/>
    </row>
    <row r="103" s="1" customFormat="1" ht="17.25" customHeight="1">
      <c r="B103" s="306"/>
      <c r="C103" s="309" t="s">
        <v>595</v>
      </c>
      <c r="D103" s="309"/>
      <c r="E103" s="309"/>
      <c r="F103" s="309" t="s">
        <v>596</v>
      </c>
      <c r="G103" s="310"/>
      <c r="H103" s="309" t="s">
        <v>54</v>
      </c>
      <c r="I103" s="309" t="s">
        <v>57</v>
      </c>
      <c r="J103" s="309" t="s">
        <v>597</v>
      </c>
      <c r="K103" s="308"/>
    </row>
    <row r="104" s="1" customFormat="1" ht="17.25" customHeight="1">
      <c r="B104" s="306"/>
      <c r="C104" s="311" t="s">
        <v>598</v>
      </c>
      <c r="D104" s="311"/>
      <c r="E104" s="311"/>
      <c r="F104" s="312" t="s">
        <v>599</v>
      </c>
      <c r="G104" s="313"/>
      <c r="H104" s="311"/>
      <c r="I104" s="311"/>
      <c r="J104" s="311" t="s">
        <v>600</v>
      </c>
      <c r="K104" s="308"/>
    </row>
    <row r="105" s="1" customFormat="1" ht="5.25" customHeight="1">
      <c r="B105" s="306"/>
      <c r="C105" s="309"/>
      <c r="D105" s="309"/>
      <c r="E105" s="309"/>
      <c r="F105" s="309"/>
      <c r="G105" s="325"/>
      <c r="H105" s="309"/>
      <c r="I105" s="309"/>
      <c r="J105" s="309"/>
      <c r="K105" s="308"/>
    </row>
    <row r="106" s="1" customFormat="1" ht="15" customHeight="1">
      <c r="B106" s="306"/>
      <c r="C106" s="294" t="s">
        <v>53</v>
      </c>
      <c r="D106" s="314"/>
      <c r="E106" s="314"/>
      <c r="F106" s="316" t="s">
        <v>601</v>
      </c>
      <c r="G106" s="325"/>
      <c r="H106" s="294" t="s">
        <v>641</v>
      </c>
      <c r="I106" s="294" t="s">
        <v>603</v>
      </c>
      <c r="J106" s="294">
        <v>20</v>
      </c>
      <c r="K106" s="308"/>
    </row>
    <row r="107" s="1" customFormat="1" ht="15" customHeight="1">
      <c r="B107" s="306"/>
      <c r="C107" s="294" t="s">
        <v>604</v>
      </c>
      <c r="D107" s="294"/>
      <c r="E107" s="294"/>
      <c r="F107" s="316" t="s">
        <v>601</v>
      </c>
      <c r="G107" s="294"/>
      <c r="H107" s="294" t="s">
        <v>641</v>
      </c>
      <c r="I107" s="294" t="s">
        <v>603</v>
      </c>
      <c r="J107" s="294">
        <v>120</v>
      </c>
      <c r="K107" s="308"/>
    </row>
    <row r="108" s="1" customFormat="1" ht="15" customHeight="1">
      <c r="B108" s="317"/>
      <c r="C108" s="294" t="s">
        <v>606</v>
      </c>
      <c r="D108" s="294"/>
      <c r="E108" s="294"/>
      <c r="F108" s="316" t="s">
        <v>607</v>
      </c>
      <c r="G108" s="294"/>
      <c r="H108" s="294" t="s">
        <v>641</v>
      </c>
      <c r="I108" s="294" t="s">
        <v>603</v>
      </c>
      <c r="J108" s="294">
        <v>50</v>
      </c>
      <c r="K108" s="308"/>
    </row>
    <row r="109" s="1" customFormat="1" ht="15" customHeight="1">
      <c r="B109" s="317"/>
      <c r="C109" s="294" t="s">
        <v>609</v>
      </c>
      <c r="D109" s="294"/>
      <c r="E109" s="294"/>
      <c r="F109" s="316" t="s">
        <v>601</v>
      </c>
      <c r="G109" s="294"/>
      <c r="H109" s="294" t="s">
        <v>641</v>
      </c>
      <c r="I109" s="294" t="s">
        <v>611</v>
      </c>
      <c r="J109" s="294"/>
      <c r="K109" s="308"/>
    </row>
    <row r="110" s="1" customFormat="1" ht="15" customHeight="1">
      <c r="B110" s="317"/>
      <c r="C110" s="294" t="s">
        <v>620</v>
      </c>
      <c r="D110" s="294"/>
      <c r="E110" s="294"/>
      <c r="F110" s="316" t="s">
        <v>607</v>
      </c>
      <c r="G110" s="294"/>
      <c r="H110" s="294" t="s">
        <v>641</v>
      </c>
      <c r="I110" s="294" t="s">
        <v>603</v>
      </c>
      <c r="J110" s="294">
        <v>50</v>
      </c>
      <c r="K110" s="308"/>
    </row>
    <row r="111" s="1" customFormat="1" ht="15" customHeight="1">
      <c r="B111" s="317"/>
      <c r="C111" s="294" t="s">
        <v>628</v>
      </c>
      <c r="D111" s="294"/>
      <c r="E111" s="294"/>
      <c r="F111" s="316" t="s">
        <v>607</v>
      </c>
      <c r="G111" s="294"/>
      <c r="H111" s="294" t="s">
        <v>641</v>
      </c>
      <c r="I111" s="294" t="s">
        <v>603</v>
      </c>
      <c r="J111" s="294">
        <v>50</v>
      </c>
      <c r="K111" s="308"/>
    </row>
    <row r="112" s="1" customFormat="1" ht="15" customHeight="1">
      <c r="B112" s="317"/>
      <c r="C112" s="294" t="s">
        <v>626</v>
      </c>
      <c r="D112" s="294"/>
      <c r="E112" s="294"/>
      <c r="F112" s="316" t="s">
        <v>607</v>
      </c>
      <c r="G112" s="294"/>
      <c r="H112" s="294" t="s">
        <v>641</v>
      </c>
      <c r="I112" s="294" t="s">
        <v>603</v>
      </c>
      <c r="J112" s="294">
        <v>50</v>
      </c>
      <c r="K112" s="308"/>
    </row>
    <row r="113" s="1" customFormat="1" ht="15" customHeight="1">
      <c r="B113" s="317"/>
      <c r="C113" s="294" t="s">
        <v>53</v>
      </c>
      <c r="D113" s="294"/>
      <c r="E113" s="294"/>
      <c r="F113" s="316" t="s">
        <v>601</v>
      </c>
      <c r="G113" s="294"/>
      <c r="H113" s="294" t="s">
        <v>642</v>
      </c>
      <c r="I113" s="294" t="s">
        <v>603</v>
      </c>
      <c r="J113" s="294">
        <v>20</v>
      </c>
      <c r="K113" s="308"/>
    </row>
    <row r="114" s="1" customFormat="1" ht="15" customHeight="1">
      <c r="B114" s="317"/>
      <c r="C114" s="294" t="s">
        <v>643</v>
      </c>
      <c r="D114" s="294"/>
      <c r="E114" s="294"/>
      <c r="F114" s="316" t="s">
        <v>601</v>
      </c>
      <c r="G114" s="294"/>
      <c r="H114" s="294" t="s">
        <v>644</v>
      </c>
      <c r="I114" s="294" t="s">
        <v>603</v>
      </c>
      <c r="J114" s="294">
        <v>120</v>
      </c>
      <c r="K114" s="308"/>
    </row>
    <row r="115" s="1" customFormat="1" ht="15" customHeight="1">
      <c r="B115" s="317"/>
      <c r="C115" s="294" t="s">
        <v>38</v>
      </c>
      <c r="D115" s="294"/>
      <c r="E115" s="294"/>
      <c r="F115" s="316" t="s">
        <v>601</v>
      </c>
      <c r="G115" s="294"/>
      <c r="H115" s="294" t="s">
        <v>645</v>
      </c>
      <c r="I115" s="294" t="s">
        <v>636</v>
      </c>
      <c r="J115" s="294"/>
      <c r="K115" s="308"/>
    </row>
    <row r="116" s="1" customFormat="1" ht="15" customHeight="1">
      <c r="B116" s="317"/>
      <c r="C116" s="294" t="s">
        <v>48</v>
      </c>
      <c r="D116" s="294"/>
      <c r="E116" s="294"/>
      <c r="F116" s="316" t="s">
        <v>601</v>
      </c>
      <c r="G116" s="294"/>
      <c r="H116" s="294" t="s">
        <v>646</v>
      </c>
      <c r="I116" s="294" t="s">
        <v>636</v>
      </c>
      <c r="J116" s="294"/>
      <c r="K116" s="308"/>
    </row>
    <row r="117" s="1" customFormat="1" ht="15" customHeight="1">
      <c r="B117" s="317"/>
      <c r="C117" s="294" t="s">
        <v>57</v>
      </c>
      <c r="D117" s="294"/>
      <c r="E117" s="294"/>
      <c r="F117" s="316" t="s">
        <v>601</v>
      </c>
      <c r="G117" s="294"/>
      <c r="H117" s="294" t="s">
        <v>647</v>
      </c>
      <c r="I117" s="294" t="s">
        <v>648</v>
      </c>
      <c r="J117" s="294"/>
      <c r="K117" s="308"/>
    </row>
    <row r="118" s="1" customFormat="1" ht="15" customHeight="1">
      <c r="B118" s="320"/>
      <c r="C118" s="326"/>
      <c r="D118" s="326"/>
      <c r="E118" s="326"/>
      <c r="F118" s="326"/>
      <c r="G118" s="326"/>
      <c r="H118" s="326"/>
      <c r="I118" s="326"/>
      <c r="J118" s="326"/>
      <c r="K118" s="322"/>
    </row>
    <row r="119" s="1" customFormat="1" ht="18.75" customHeight="1">
      <c r="B119" s="327"/>
      <c r="C119" s="291"/>
      <c r="D119" s="291"/>
      <c r="E119" s="291"/>
      <c r="F119" s="328"/>
      <c r="G119" s="291"/>
      <c r="H119" s="291"/>
      <c r="I119" s="291"/>
      <c r="J119" s="291"/>
      <c r="K119" s="327"/>
    </row>
    <row r="120" s="1" customFormat="1" ht="18.75" customHeight="1"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</row>
    <row r="121" s="1" customFormat="1" ht="7.5" customHeight="1">
      <c r="B121" s="329"/>
      <c r="C121" s="330"/>
      <c r="D121" s="330"/>
      <c r="E121" s="330"/>
      <c r="F121" s="330"/>
      <c r="G121" s="330"/>
      <c r="H121" s="330"/>
      <c r="I121" s="330"/>
      <c r="J121" s="330"/>
      <c r="K121" s="331"/>
    </row>
    <row r="122" s="1" customFormat="1" ht="45" customHeight="1">
      <c r="B122" s="332"/>
      <c r="C122" s="285" t="s">
        <v>649</v>
      </c>
      <c r="D122" s="285"/>
      <c r="E122" s="285"/>
      <c r="F122" s="285"/>
      <c r="G122" s="285"/>
      <c r="H122" s="285"/>
      <c r="I122" s="285"/>
      <c r="J122" s="285"/>
      <c r="K122" s="333"/>
    </row>
    <row r="123" s="1" customFormat="1" ht="17.25" customHeight="1">
      <c r="B123" s="334"/>
      <c r="C123" s="309" t="s">
        <v>595</v>
      </c>
      <c r="D123" s="309"/>
      <c r="E123" s="309"/>
      <c r="F123" s="309" t="s">
        <v>596</v>
      </c>
      <c r="G123" s="310"/>
      <c r="H123" s="309" t="s">
        <v>54</v>
      </c>
      <c r="I123" s="309" t="s">
        <v>57</v>
      </c>
      <c r="J123" s="309" t="s">
        <v>597</v>
      </c>
      <c r="K123" s="335"/>
    </row>
    <row r="124" s="1" customFormat="1" ht="17.25" customHeight="1">
      <c r="B124" s="334"/>
      <c r="C124" s="311" t="s">
        <v>598</v>
      </c>
      <c r="D124" s="311"/>
      <c r="E124" s="311"/>
      <c r="F124" s="312" t="s">
        <v>599</v>
      </c>
      <c r="G124" s="313"/>
      <c r="H124" s="311"/>
      <c r="I124" s="311"/>
      <c r="J124" s="311" t="s">
        <v>600</v>
      </c>
      <c r="K124" s="335"/>
    </row>
    <row r="125" s="1" customFormat="1" ht="5.25" customHeight="1">
      <c r="B125" s="336"/>
      <c r="C125" s="314"/>
      <c r="D125" s="314"/>
      <c r="E125" s="314"/>
      <c r="F125" s="314"/>
      <c r="G125" s="294"/>
      <c r="H125" s="314"/>
      <c r="I125" s="314"/>
      <c r="J125" s="314"/>
      <c r="K125" s="337"/>
    </row>
    <row r="126" s="1" customFormat="1" ht="15" customHeight="1">
      <c r="B126" s="336"/>
      <c r="C126" s="294" t="s">
        <v>604</v>
      </c>
      <c r="D126" s="314"/>
      <c r="E126" s="314"/>
      <c r="F126" s="316" t="s">
        <v>601</v>
      </c>
      <c r="G126" s="294"/>
      <c r="H126" s="294" t="s">
        <v>641</v>
      </c>
      <c r="I126" s="294" t="s">
        <v>603</v>
      </c>
      <c r="J126" s="294">
        <v>120</v>
      </c>
      <c r="K126" s="338"/>
    </row>
    <row r="127" s="1" customFormat="1" ht="15" customHeight="1">
      <c r="B127" s="336"/>
      <c r="C127" s="294" t="s">
        <v>650</v>
      </c>
      <c r="D127" s="294"/>
      <c r="E127" s="294"/>
      <c r="F127" s="316" t="s">
        <v>601</v>
      </c>
      <c r="G127" s="294"/>
      <c r="H127" s="294" t="s">
        <v>651</v>
      </c>
      <c r="I127" s="294" t="s">
        <v>603</v>
      </c>
      <c r="J127" s="294" t="s">
        <v>652</v>
      </c>
      <c r="K127" s="338"/>
    </row>
    <row r="128" s="1" customFormat="1" ht="15" customHeight="1">
      <c r="B128" s="336"/>
      <c r="C128" s="294" t="s">
        <v>549</v>
      </c>
      <c r="D128" s="294"/>
      <c r="E128" s="294"/>
      <c r="F128" s="316" t="s">
        <v>601</v>
      </c>
      <c r="G128" s="294"/>
      <c r="H128" s="294" t="s">
        <v>653</v>
      </c>
      <c r="I128" s="294" t="s">
        <v>603</v>
      </c>
      <c r="J128" s="294" t="s">
        <v>652</v>
      </c>
      <c r="K128" s="338"/>
    </row>
    <row r="129" s="1" customFormat="1" ht="15" customHeight="1">
      <c r="B129" s="336"/>
      <c r="C129" s="294" t="s">
        <v>612</v>
      </c>
      <c r="D129" s="294"/>
      <c r="E129" s="294"/>
      <c r="F129" s="316" t="s">
        <v>607</v>
      </c>
      <c r="G129" s="294"/>
      <c r="H129" s="294" t="s">
        <v>613</v>
      </c>
      <c r="I129" s="294" t="s">
        <v>603</v>
      </c>
      <c r="J129" s="294">
        <v>15</v>
      </c>
      <c r="K129" s="338"/>
    </row>
    <row r="130" s="1" customFormat="1" ht="15" customHeight="1">
      <c r="B130" s="336"/>
      <c r="C130" s="318" t="s">
        <v>614</v>
      </c>
      <c r="D130" s="318"/>
      <c r="E130" s="318"/>
      <c r="F130" s="319" t="s">
        <v>607</v>
      </c>
      <c r="G130" s="318"/>
      <c r="H130" s="318" t="s">
        <v>615</v>
      </c>
      <c r="I130" s="318" t="s">
        <v>603</v>
      </c>
      <c r="J130" s="318">
        <v>15</v>
      </c>
      <c r="K130" s="338"/>
    </row>
    <row r="131" s="1" customFormat="1" ht="15" customHeight="1">
      <c r="B131" s="336"/>
      <c r="C131" s="318" t="s">
        <v>616</v>
      </c>
      <c r="D131" s="318"/>
      <c r="E131" s="318"/>
      <c r="F131" s="319" t="s">
        <v>607</v>
      </c>
      <c r="G131" s="318"/>
      <c r="H131" s="318" t="s">
        <v>617</v>
      </c>
      <c r="I131" s="318" t="s">
        <v>603</v>
      </c>
      <c r="J131" s="318">
        <v>20</v>
      </c>
      <c r="K131" s="338"/>
    </row>
    <row r="132" s="1" customFormat="1" ht="15" customHeight="1">
      <c r="B132" s="336"/>
      <c r="C132" s="318" t="s">
        <v>618</v>
      </c>
      <c r="D132" s="318"/>
      <c r="E132" s="318"/>
      <c r="F132" s="319" t="s">
        <v>607</v>
      </c>
      <c r="G132" s="318"/>
      <c r="H132" s="318" t="s">
        <v>619</v>
      </c>
      <c r="I132" s="318" t="s">
        <v>603</v>
      </c>
      <c r="J132" s="318">
        <v>20</v>
      </c>
      <c r="K132" s="338"/>
    </row>
    <row r="133" s="1" customFormat="1" ht="15" customHeight="1">
      <c r="B133" s="336"/>
      <c r="C133" s="294" t="s">
        <v>606</v>
      </c>
      <c r="D133" s="294"/>
      <c r="E133" s="294"/>
      <c r="F133" s="316" t="s">
        <v>607</v>
      </c>
      <c r="G133" s="294"/>
      <c r="H133" s="294" t="s">
        <v>641</v>
      </c>
      <c r="I133" s="294" t="s">
        <v>603</v>
      </c>
      <c r="J133" s="294">
        <v>50</v>
      </c>
      <c r="K133" s="338"/>
    </row>
    <row r="134" s="1" customFormat="1" ht="15" customHeight="1">
      <c r="B134" s="336"/>
      <c r="C134" s="294" t="s">
        <v>620</v>
      </c>
      <c r="D134" s="294"/>
      <c r="E134" s="294"/>
      <c r="F134" s="316" t="s">
        <v>607</v>
      </c>
      <c r="G134" s="294"/>
      <c r="H134" s="294" t="s">
        <v>641</v>
      </c>
      <c r="I134" s="294" t="s">
        <v>603</v>
      </c>
      <c r="J134" s="294">
        <v>50</v>
      </c>
      <c r="K134" s="338"/>
    </row>
    <row r="135" s="1" customFormat="1" ht="15" customHeight="1">
      <c r="B135" s="336"/>
      <c r="C135" s="294" t="s">
        <v>626</v>
      </c>
      <c r="D135" s="294"/>
      <c r="E135" s="294"/>
      <c r="F135" s="316" t="s">
        <v>607</v>
      </c>
      <c r="G135" s="294"/>
      <c r="H135" s="294" t="s">
        <v>641</v>
      </c>
      <c r="I135" s="294" t="s">
        <v>603</v>
      </c>
      <c r="J135" s="294">
        <v>50</v>
      </c>
      <c r="K135" s="338"/>
    </row>
    <row r="136" s="1" customFormat="1" ht="15" customHeight="1">
      <c r="B136" s="336"/>
      <c r="C136" s="294" t="s">
        <v>628</v>
      </c>
      <c r="D136" s="294"/>
      <c r="E136" s="294"/>
      <c r="F136" s="316" t="s">
        <v>607</v>
      </c>
      <c r="G136" s="294"/>
      <c r="H136" s="294" t="s">
        <v>641</v>
      </c>
      <c r="I136" s="294" t="s">
        <v>603</v>
      </c>
      <c r="J136" s="294">
        <v>50</v>
      </c>
      <c r="K136" s="338"/>
    </row>
    <row r="137" s="1" customFormat="1" ht="15" customHeight="1">
      <c r="B137" s="336"/>
      <c r="C137" s="294" t="s">
        <v>629</v>
      </c>
      <c r="D137" s="294"/>
      <c r="E137" s="294"/>
      <c r="F137" s="316" t="s">
        <v>607</v>
      </c>
      <c r="G137" s="294"/>
      <c r="H137" s="294" t="s">
        <v>654</v>
      </c>
      <c r="I137" s="294" t="s">
        <v>603</v>
      </c>
      <c r="J137" s="294">
        <v>255</v>
      </c>
      <c r="K137" s="338"/>
    </row>
    <row r="138" s="1" customFormat="1" ht="15" customHeight="1">
      <c r="B138" s="336"/>
      <c r="C138" s="294" t="s">
        <v>631</v>
      </c>
      <c r="D138" s="294"/>
      <c r="E138" s="294"/>
      <c r="F138" s="316" t="s">
        <v>601</v>
      </c>
      <c r="G138" s="294"/>
      <c r="H138" s="294" t="s">
        <v>655</v>
      </c>
      <c r="I138" s="294" t="s">
        <v>633</v>
      </c>
      <c r="J138" s="294"/>
      <c r="K138" s="338"/>
    </row>
    <row r="139" s="1" customFormat="1" ht="15" customHeight="1">
      <c r="B139" s="336"/>
      <c r="C139" s="294" t="s">
        <v>634</v>
      </c>
      <c r="D139" s="294"/>
      <c r="E139" s="294"/>
      <c r="F139" s="316" t="s">
        <v>601</v>
      </c>
      <c r="G139" s="294"/>
      <c r="H139" s="294" t="s">
        <v>656</v>
      </c>
      <c r="I139" s="294" t="s">
        <v>636</v>
      </c>
      <c r="J139" s="294"/>
      <c r="K139" s="338"/>
    </row>
    <row r="140" s="1" customFormat="1" ht="15" customHeight="1">
      <c r="B140" s="336"/>
      <c r="C140" s="294" t="s">
        <v>637</v>
      </c>
      <c r="D140" s="294"/>
      <c r="E140" s="294"/>
      <c r="F140" s="316" t="s">
        <v>601</v>
      </c>
      <c r="G140" s="294"/>
      <c r="H140" s="294" t="s">
        <v>637</v>
      </c>
      <c r="I140" s="294" t="s">
        <v>636</v>
      </c>
      <c r="J140" s="294"/>
      <c r="K140" s="338"/>
    </row>
    <row r="141" s="1" customFormat="1" ht="15" customHeight="1">
      <c r="B141" s="336"/>
      <c r="C141" s="294" t="s">
        <v>38</v>
      </c>
      <c r="D141" s="294"/>
      <c r="E141" s="294"/>
      <c r="F141" s="316" t="s">
        <v>601</v>
      </c>
      <c r="G141" s="294"/>
      <c r="H141" s="294" t="s">
        <v>657</v>
      </c>
      <c r="I141" s="294" t="s">
        <v>636</v>
      </c>
      <c r="J141" s="294"/>
      <c r="K141" s="338"/>
    </row>
    <row r="142" s="1" customFormat="1" ht="15" customHeight="1">
      <c r="B142" s="336"/>
      <c r="C142" s="294" t="s">
        <v>658</v>
      </c>
      <c r="D142" s="294"/>
      <c r="E142" s="294"/>
      <c r="F142" s="316" t="s">
        <v>601</v>
      </c>
      <c r="G142" s="294"/>
      <c r="H142" s="294" t="s">
        <v>659</v>
      </c>
      <c r="I142" s="294" t="s">
        <v>636</v>
      </c>
      <c r="J142" s="294"/>
      <c r="K142" s="338"/>
    </row>
    <row r="143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="1" customFormat="1" ht="18.75" customHeight="1">
      <c r="B144" s="291"/>
      <c r="C144" s="291"/>
      <c r="D144" s="291"/>
      <c r="E144" s="291"/>
      <c r="F144" s="328"/>
      <c r="G144" s="291"/>
      <c r="H144" s="291"/>
      <c r="I144" s="291"/>
      <c r="J144" s="291"/>
      <c r="K144" s="291"/>
    </row>
    <row r="145" s="1" customFormat="1" ht="18.75" customHeight="1"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</row>
    <row r="146" s="1" customFormat="1" ht="7.5" customHeight="1">
      <c r="B146" s="303"/>
      <c r="C146" s="304"/>
      <c r="D146" s="304"/>
      <c r="E146" s="304"/>
      <c r="F146" s="304"/>
      <c r="G146" s="304"/>
      <c r="H146" s="304"/>
      <c r="I146" s="304"/>
      <c r="J146" s="304"/>
      <c r="K146" s="305"/>
    </row>
    <row r="147" s="1" customFormat="1" ht="45" customHeight="1">
      <c r="B147" s="306"/>
      <c r="C147" s="307" t="s">
        <v>660</v>
      </c>
      <c r="D147" s="307"/>
      <c r="E147" s="307"/>
      <c r="F147" s="307"/>
      <c r="G147" s="307"/>
      <c r="H147" s="307"/>
      <c r="I147" s="307"/>
      <c r="J147" s="307"/>
      <c r="K147" s="308"/>
    </row>
    <row r="148" s="1" customFormat="1" ht="17.25" customHeight="1">
      <c r="B148" s="306"/>
      <c r="C148" s="309" t="s">
        <v>595</v>
      </c>
      <c r="D148" s="309"/>
      <c r="E148" s="309"/>
      <c r="F148" s="309" t="s">
        <v>596</v>
      </c>
      <c r="G148" s="310"/>
      <c r="H148" s="309" t="s">
        <v>54</v>
      </c>
      <c r="I148" s="309" t="s">
        <v>57</v>
      </c>
      <c r="J148" s="309" t="s">
        <v>597</v>
      </c>
      <c r="K148" s="308"/>
    </row>
    <row r="149" s="1" customFormat="1" ht="17.25" customHeight="1">
      <c r="B149" s="306"/>
      <c r="C149" s="311" t="s">
        <v>598</v>
      </c>
      <c r="D149" s="311"/>
      <c r="E149" s="311"/>
      <c r="F149" s="312" t="s">
        <v>599</v>
      </c>
      <c r="G149" s="313"/>
      <c r="H149" s="311"/>
      <c r="I149" s="311"/>
      <c r="J149" s="311" t="s">
        <v>600</v>
      </c>
      <c r="K149" s="308"/>
    </row>
    <row r="150" s="1" customFormat="1" ht="5.25" customHeight="1">
      <c r="B150" s="317"/>
      <c r="C150" s="314"/>
      <c r="D150" s="314"/>
      <c r="E150" s="314"/>
      <c r="F150" s="314"/>
      <c r="G150" s="315"/>
      <c r="H150" s="314"/>
      <c r="I150" s="314"/>
      <c r="J150" s="314"/>
      <c r="K150" s="338"/>
    </row>
    <row r="151" s="1" customFormat="1" ht="15" customHeight="1">
      <c r="B151" s="317"/>
      <c r="C151" s="342" t="s">
        <v>604</v>
      </c>
      <c r="D151" s="294"/>
      <c r="E151" s="294"/>
      <c r="F151" s="343" t="s">
        <v>601</v>
      </c>
      <c r="G151" s="294"/>
      <c r="H151" s="342" t="s">
        <v>641</v>
      </c>
      <c r="I151" s="342" t="s">
        <v>603</v>
      </c>
      <c r="J151" s="342">
        <v>120</v>
      </c>
      <c r="K151" s="338"/>
    </row>
    <row r="152" s="1" customFormat="1" ht="15" customHeight="1">
      <c r="B152" s="317"/>
      <c r="C152" s="342" t="s">
        <v>650</v>
      </c>
      <c r="D152" s="294"/>
      <c r="E152" s="294"/>
      <c r="F152" s="343" t="s">
        <v>601</v>
      </c>
      <c r="G152" s="294"/>
      <c r="H152" s="342" t="s">
        <v>661</v>
      </c>
      <c r="I152" s="342" t="s">
        <v>603</v>
      </c>
      <c r="J152" s="342" t="s">
        <v>652</v>
      </c>
      <c r="K152" s="338"/>
    </row>
    <row r="153" s="1" customFormat="1" ht="15" customHeight="1">
      <c r="B153" s="317"/>
      <c r="C153" s="342" t="s">
        <v>549</v>
      </c>
      <c r="D153" s="294"/>
      <c r="E153" s="294"/>
      <c r="F153" s="343" t="s">
        <v>601</v>
      </c>
      <c r="G153" s="294"/>
      <c r="H153" s="342" t="s">
        <v>662</v>
      </c>
      <c r="I153" s="342" t="s">
        <v>603</v>
      </c>
      <c r="J153" s="342" t="s">
        <v>652</v>
      </c>
      <c r="K153" s="338"/>
    </row>
    <row r="154" s="1" customFormat="1" ht="15" customHeight="1">
      <c r="B154" s="317"/>
      <c r="C154" s="342" t="s">
        <v>606</v>
      </c>
      <c r="D154" s="294"/>
      <c r="E154" s="294"/>
      <c r="F154" s="343" t="s">
        <v>607</v>
      </c>
      <c r="G154" s="294"/>
      <c r="H154" s="342" t="s">
        <v>641</v>
      </c>
      <c r="I154" s="342" t="s">
        <v>603</v>
      </c>
      <c r="J154" s="342">
        <v>50</v>
      </c>
      <c r="K154" s="338"/>
    </row>
    <row r="155" s="1" customFormat="1" ht="15" customHeight="1">
      <c r="B155" s="317"/>
      <c r="C155" s="342" t="s">
        <v>609</v>
      </c>
      <c r="D155" s="294"/>
      <c r="E155" s="294"/>
      <c r="F155" s="343" t="s">
        <v>601</v>
      </c>
      <c r="G155" s="294"/>
      <c r="H155" s="342" t="s">
        <v>641</v>
      </c>
      <c r="I155" s="342" t="s">
        <v>611</v>
      </c>
      <c r="J155" s="342"/>
      <c r="K155" s="338"/>
    </row>
    <row r="156" s="1" customFormat="1" ht="15" customHeight="1">
      <c r="B156" s="317"/>
      <c r="C156" s="342" t="s">
        <v>620</v>
      </c>
      <c r="D156" s="294"/>
      <c r="E156" s="294"/>
      <c r="F156" s="343" t="s">
        <v>607</v>
      </c>
      <c r="G156" s="294"/>
      <c r="H156" s="342" t="s">
        <v>641</v>
      </c>
      <c r="I156" s="342" t="s">
        <v>603</v>
      </c>
      <c r="J156" s="342">
        <v>50</v>
      </c>
      <c r="K156" s="338"/>
    </row>
    <row r="157" s="1" customFormat="1" ht="15" customHeight="1">
      <c r="B157" s="317"/>
      <c r="C157" s="342" t="s">
        <v>628</v>
      </c>
      <c r="D157" s="294"/>
      <c r="E157" s="294"/>
      <c r="F157" s="343" t="s">
        <v>607</v>
      </c>
      <c r="G157" s="294"/>
      <c r="H157" s="342" t="s">
        <v>641</v>
      </c>
      <c r="I157" s="342" t="s">
        <v>603</v>
      </c>
      <c r="J157" s="342">
        <v>50</v>
      </c>
      <c r="K157" s="338"/>
    </row>
    <row r="158" s="1" customFormat="1" ht="15" customHeight="1">
      <c r="B158" s="317"/>
      <c r="C158" s="342" t="s">
        <v>626</v>
      </c>
      <c r="D158" s="294"/>
      <c r="E158" s="294"/>
      <c r="F158" s="343" t="s">
        <v>607</v>
      </c>
      <c r="G158" s="294"/>
      <c r="H158" s="342" t="s">
        <v>641</v>
      </c>
      <c r="I158" s="342" t="s">
        <v>603</v>
      </c>
      <c r="J158" s="342">
        <v>50</v>
      </c>
      <c r="K158" s="338"/>
    </row>
    <row r="159" s="1" customFormat="1" ht="15" customHeight="1">
      <c r="B159" s="317"/>
      <c r="C159" s="342" t="s">
        <v>93</v>
      </c>
      <c r="D159" s="294"/>
      <c r="E159" s="294"/>
      <c r="F159" s="343" t="s">
        <v>601</v>
      </c>
      <c r="G159" s="294"/>
      <c r="H159" s="342" t="s">
        <v>663</v>
      </c>
      <c r="I159" s="342" t="s">
        <v>603</v>
      </c>
      <c r="J159" s="342" t="s">
        <v>664</v>
      </c>
      <c r="K159" s="338"/>
    </row>
    <row r="160" s="1" customFormat="1" ht="15" customHeight="1">
      <c r="B160" s="317"/>
      <c r="C160" s="342" t="s">
        <v>665</v>
      </c>
      <c r="D160" s="294"/>
      <c r="E160" s="294"/>
      <c r="F160" s="343" t="s">
        <v>601</v>
      </c>
      <c r="G160" s="294"/>
      <c r="H160" s="342" t="s">
        <v>666</v>
      </c>
      <c r="I160" s="342" t="s">
        <v>636</v>
      </c>
      <c r="J160" s="342"/>
      <c r="K160" s="338"/>
    </row>
    <row r="161" s="1" customFormat="1" ht="15" customHeight="1">
      <c r="B161" s="344"/>
      <c r="C161" s="326"/>
      <c r="D161" s="326"/>
      <c r="E161" s="326"/>
      <c r="F161" s="326"/>
      <c r="G161" s="326"/>
      <c r="H161" s="326"/>
      <c r="I161" s="326"/>
      <c r="J161" s="326"/>
      <c r="K161" s="345"/>
    </row>
    <row r="162" s="1" customFormat="1" ht="18.75" customHeight="1">
      <c r="B162" s="291"/>
      <c r="C162" s="294"/>
      <c r="D162" s="294"/>
      <c r="E162" s="294"/>
      <c r="F162" s="316"/>
      <c r="G162" s="294"/>
      <c r="H162" s="294"/>
      <c r="I162" s="294"/>
      <c r="J162" s="294"/>
      <c r="K162" s="291"/>
    </row>
    <row r="163" s="1" customFormat="1" ht="18.75" customHeight="1"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</row>
    <row r="164" s="1" customFormat="1" ht="7.5" customHeight="1">
      <c r="B164" s="281"/>
      <c r="C164" s="282"/>
      <c r="D164" s="282"/>
      <c r="E164" s="282"/>
      <c r="F164" s="282"/>
      <c r="G164" s="282"/>
      <c r="H164" s="282"/>
      <c r="I164" s="282"/>
      <c r="J164" s="282"/>
      <c r="K164" s="283"/>
    </row>
    <row r="165" s="1" customFormat="1" ht="45" customHeight="1">
      <c r="B165" s="284"/>
      <c r="C165" s="285" t="s">
        <v>667</v>
      </c>
      <c r="D165" s="285"/>
      <c r="E165" s="285"/>
      <c r="F165" s="285"/>
      <c r="G165" s="285"/>
      <c r="H165" s="285"/>
      <c r="I165" s="285"/>
      <c r="J165" s="285"/>
      <c r="K165" s="286"/>
    </row>
    <row r="166" s="1" customFormat="1" ht="17.25" customHeight="1">
      <c r="B166" s="284"/>
      <c r="C166" s="309" t="s">
        <v>595</v>
      </c>
      <c r="D166" s="309"/>
      <c r="E166" s="309"/>
      <c r="F166" s="309" t="s">
        <v>596</v>
      </c>
      <c r="G166" s="346"/>
      <c r="H166" s="347" t="s">
        <v>54</v>
      </c>
      <c r="I166" s="347" t="s">
        <v>57</v>
      </c>
      <c r="J166" s="309" t="s">
        <v>597</v>
      </c>
      <c r="K166" s="286"/>
    </row>
    <row r="167" s="1" customFormat="1" ht="17.25" customHeight="1">
      <c r="B167" s="287"/>
      <c r="C167" s="311" t="s">
        <v>598</v>
      </c>
      <c r="D167" s="311"/>
      <c r="E167" s="311"/>
      <c r="F167" s="312" t="s">
        <v>599</v>
      </c>
      <c r="G167" s="348"/>
      <c r="H167" s="349"/>
      <c r="I167" s="349"/>
      <c r="J167" s="311" t="s">
        <v>600</v>
      </c>
      <c r="K167" s="289"/>
    </row>
    <row r="168" s="1" customFormat="1" ht="5.25" customHeight="1">
      <c r="B168" s="317"/>
      <c r="C168" s="314"/>
      <c r="D168" s="314"/>
      <c r="E168" s="314"/>
      <c r="F168" s="314"/>
      <c r="G168" s="315"/>
      <c r="H168" s="314"/>
      <c r="I168" s="314"/>
      <c r="J168" s="314"/>
      <c r="K168" s="338"/>
    </row>
    <row r="169" s="1" customFormat="1" ht="15" customHeight="1">
      <c r="B169" s="317"/>
      <c r="C169" s="294" t="s">
        <v>604</v>
      </c>
      <c r="D169" s="294"/>
      <c r="E169" s="294"/>
      <c r="F169" s="316" t="s">
        <v>601</v>
      </c>
      <c r="G169" s="294"/>
      <c r="H169" s="294" t="s">
        <v>641</v>
      </c>
      <c r="I169" s="294" t="s">
        <v>603</v>
      </c>
      <c r="J169" s="294">
        <v>120</v>
      </c>
      <c r="K169" s="338"/>
    </row>
    <row r="170" s="1" customFormat="1" ht="15" customHeight="1">
      <c r="B170" s="317"/>
      <c r="C170" s="294" t="s">
        <v>650</v>
      </c>
      <c r="D170" s="294"/>
      <c r="E170" s="294"/>
      <c r="F170" s="316" t="s">
        <v>601</v>
      </c>
      <c r="G170" s="294"/>
      <c r="H170" s="294" t="s">
        <v>651</v>
      </c>
      <c r="I170" s="294" t="s">
        <v>603</v>
      </c>
      <c r="J170" s="294" t="s">
        <v>652</v>
      </c>
      <c r="K170" s="338"/>
    </row>
    <row r="171" s="1" customFormat="1" ht="15" customHeight="1">
      <c r="B171" s="317"/>
      <c r="C171" s="294" t="s">
        <v>549</v>
      </c>
      <c r="D171" s="294"/>
      <c r="E171" s="294"/>
      <c r="F171" s="316" t="s">
        <v>601</v>
      </c>
      <c r="G171" s="294"/>
      <c r="H171" s="294" t="s">
        <v>668</v>
      </c>
      <c r="I171" s="294" t="s">
        <v>603</v>
      </c>
      <c r="J171" s="294" t="s">
        <v>652</v>
      </c>
      <c r="K171" s="338"/>
    </row>
    <row r="172" s="1" customFormat="1" ht="15" customHeight="1">
      <c r="B172" s="317"/>
      <c r="C172" s="294" t="s">
        <v>606</v>
      </c>
      <c r="D172" s="294"/>
      <c r="E172" s="294"/>
      <c r="F172" s="316" t="s">
        <v>607</v>
      </c>
      <c r="G172" s="294"/>
      <c r="H172" s="294" t="s">
        <v>668</v>
      </c>
      <c r="I172" s="294" t="s">
        <v>603</v>
      </c>
      <c r="J172" s="294">
        <v>50</v>
      </c>
      <c r="K172" s="338"/>
    </row>
    <row r="173" s="1" customFormat="1" ht="15" customHeight="1">
      <c r="B173" s="317"/>
      <c r="C173" s="294" t="s">
        <v>609</v>
      </c>
      <c r="D173" s="294"/>
      <c r="E173" s="294"/>
      <c r="F173" s="316" t="s">
        <v>601</v>
      </c>
      <c r="G173" s="294"/>
      <c r="H173" s="294" t="s">
        <v>668</v>
      </c>
      <c r="I173" s="294" t="s">
        <v>611</v>
      </c>
      <c r="J173" s="294"/>
      <c r="K173" s="338"/>
    </row>
    <row r="174" s="1" customFormat="1" ht="15" customHeight="1">
      <c r="B174" s="317"/>
      <c r="C174" s="294" t="s">
        <v>620</v>
      </c>
      <c r="D174" s="294"/>
      <c r="E174" s="294"/>
      <c r="F174" s="316" t="s">
        <v>607</v>
      </c>
      <c r="G174" s="294"/>
      <c r="H174" s="294" t="s">
        <v>668</v>
      </c>
      <c r="I174" s="294" t="s">
        <v>603</v>
      </c>
      <c r="J174" s="294">
        <v>50</v>
      </c>
      <c r="K174" s="338"/>
    </row>
    <row r="175" s="1" customFormat="1" ht="15" customHeight="1">
      <c r="B175" s="317"/>
      <c r="C175" s="294" t="s">
        <v>628</v>
      </c>
      <c r="D175" s="294"/>
      <c r="E175" s="294"/>
      <c r="F175" s="316" t="s">
        <v>607</v>
      </c>
      <c r="G175" s="294"/>
      <c r="H175" s="294" t="s">
        <v>668</v>
      </c>
      <c r="I175" s="294" t="s">
        <v>603</v>
      </c>
      <c r="J175" s="294">
        <v>50</v>
      </c>
      <c r="K175" s="338"/>
    </row>
    <row r="176" s="1" customFormat="1" ht="15" customHeight="1">
      <c r="B176" s="317"/>
      <c r="C176" s="294" t="s">
        <v>626</v>
      </c>
      <c r="D176" s="294"/>
      <c r="E176" s="294"/>
      <c r="F176" s="316" t="s">
        <v>607</v>
      </c>
      <c r="G176" s="294"/>
      <c r="H176" s="294" t="s">
        <v>668</v>
      </c>
      <c r="I176" s="294" t="s">
        <v>603</v>
      </c>
      <c r="J176" s="294">
        <v>50</v>
      </c>
      <c r="K176" s="338"/>
    </row>
    <row r="177" s="1" customFormat="1" ht="15" customHeight="1">
      <c r="B177" s="317"/>
      <c r="C177" s="294" t="s">
        <v>106</v>
      </c>
      <c r="D177" s="294"/>
      <c r="E177" s="294"/>
      <c r="F177" s="316" t="s">
        <v>601</v>
      </c>
      <c r="G177" s="294"/>
      <c r="H177" s="294" t="s">
        <v>669</v>
      </c>
      <c r="I177" s="294" t="s">
        <v>670</v>
      </c>
      <c r="J177" s="294"/>
      <c r="K177" s="338"/>
    </row>
    <row r="178" s="1" customFormat="1" ht="15" customHeight="1">
      <c r="B178" s="317"/>
      <c r="C178" s="294" t="s">
        <v>57</v>
      </c>
      <c r="D178" s="294"/>
      <c r="E178" s="294"/>
      <c r="F178" s="316" t="s">
        <v>601</v>
      </c>
      <c r="G178" s="294"/>
      <c r="H178" s="294" t="s">
        <v>671</v>
      </c>
      <c r="I178" s="294" t="s">
        <v>672</v>
      </c>
      <c r="J178" s="294">
        <v>1</v>
      </c>
      <c r="K178" s="338"/>
    </row>
    <row r="179" s="1" customFormat="1" ht="15" customHeight="1">
      <c r="B179" s="317"/>
      <c r="C179" s="294" t="s">
        <v>53</v>
      </c>
      <c r="D179" s="294"/>
      <c r="E179" s="294"/>
      <c r="F179" s="316" t="s">
        <v>601</v>
      </c>
      <c r="G179" s="294"/>
      <c r="H179" s="294" t="s">
        <v>673</v>
      </c>
      <c r="I179" s="294" t="s">
        <v>603</v>
      </c>
      <c r="J179" s="294">
        <v>20</v>
      </c>
      <c r="K179" s="338"/>
    </row>
    <row r="180" s="1" customFormat="1" ht="15" customHeight="1">
      <c r="B180" s="317"/>
      <c r="C180" s="294" t="s">
        <v>54</v>
      </c>
      <c r="D180" s="294"/>
      <c r="E180" s="294"/>
      <c r="F180" s="316" t="s">
        <v>601</v>
      </c>
      <c r="G180" s="294"/>
      <c r="H180" s="294" t="s">
        <v>674</v>
      </c>
      <c r="I180" s="294" t="s">
        <v>603</v>
      </c>
      <c r="J180" s="294">
        <v>255</v>
      </c>
      <c r="K180" s="338"/>
    </row>
    <row r="181" s="1" customFormat="1" ht="15" customHeight="1">
      <c r="B181" s="317"/>
      <c r="C181" s="294" t="s">
        <v>107</v>
      </c>
      <c r="D181" s="294"/>
      <c r="E181" s="294"/>
      <c r="F181" s="316" t="s">
        <v>601</v>
      </c>
      <c r="G181" s="294"/>
      <c r="H181" s="294" t="s">
        <v>565</v>
      </c>
      <c r="I181" s="294" t="s">
        <v>603</v>
      </c>
      <c r="J181" s="294">
        <v>10</v>
      </c>
      <c r="K181" s="338"/>
    </row>
    <row r="182" s="1" customFormat="1" ht="15" customHeight="1">
      <c r="B182" s="317"/>
      <c r="C182" s="294" t="s">
        <v>108</v>
      </c>
      <c r="D182" s="294"/>
      <c r="E182" s="294"/>
      <c r="F182" s="316" t="s">
        <v>601</v>
      </c>
      <c r="G182" s="294"/>
      <c r="H182" s="294" t="s">
        <v>675</v>
      </c>
      <c r="I182" s="294" t="s">
        <v>636</v>
      </c>
      <c r="J182" s="294"/>
      <c r="K182" s="338"/>
    </row>
    <row r="183" s="1" customFormat="1" ht="15" customHeight="1">
      <c r="B183" s="317"/>
      <c r="C183" s="294" t="s">
        <v>676</v>
      </c>
      <c r="D183" s="294"/>
      <c r="E183" s="294"/>
      <c r="F183" s="316" t="s">
        <v>601</v>
      </c>
      <c r="G183" s="294"/>
      <c r="H183" s="294" t="s">
        <v>677</v>
      </c>
      <c r="I183" s="294" t="s">
        <v>636</v>
      </c>
      <c r="J183" s="294"/>
      <c r="K183" s="338"/>
    </row>
    <row r="184" s="1" customFormat="1" ht="15" customHeight="1">
      <c r="B184" s="317"/>
      <c r="C184" s="294" t="s">
        <v>665</v>
      </c>
      <c r="D184" s="294"/>
      <c r="E184" s="294"/>
      <c r="F184" s="316" t="s">
        <v>601</v>
      </c>
      <c r="G184" s="294"/>
      <c r="H184" s="294" t="s">
        <v>678</v>
      </c>
      <c r="I184" s="294" t="s">
        <v>636</v>
      </c>
      <c r="J184" s="294"/>
      <c r="K184" s="338"/>
    </row>
    <row r="185" s="1" customFormat="1" ht="15" customHeight="1">
      <c r="B185" s="317"/>
      <c r="C185" s="294" t="s">
        <v>110</v>
      </c>
      <c r="D185" s="294"/>
      <c r="E185" s="294"/>
      <c r="F185" s="316" t="s">
        <v>607</v>
      </c>
      <c r="G185" s="294"/>
      <c r="H185" s="294" t="s">
        <v>679</v>
      </c>
      <c r="I185" s="294" t="s">
        <v>603</v>
      </c>
      <c r="J185" s="294">
        <v>50</v>
      </c>
      <c r="K185" s="338"/>
    </row>
    <row r="186" s="1" customFormat="1" ht="15" customHeight="1">
      <c r="B186" s="317"/>
      <c r="C186" s="294" t="s">
        <v>680</v>
      </c>
      <c r="D186" s="294"/>
      <c r="E186" s="294"/>
      <c r="F186" s="316" t="s">
        <v>607</v>
      </c>
      <c r="G186" s="294"/>
      <c r="H186" s="294" t="s">
        <v>681</v>
      </c>
      <c r="I186" s="294" t="s">
        <v>682</v>
      </c>
      <c r="J186" s="294"/>
      <c r="K186" s="338"/>
    </row>
    <row r="187" s="1" customFormat="1" ht="15" customHeight="1">
      <c r="B187" s="317"/>
      <c r="C187" s="294" t="s">
        <v>683</v>
      </c>
      <c r="D187" s="294"/>
      <c r="E187" s="294"/>
      <c r="F187" s="316" t="s">
        <v>607</v>
      </c>
      <c r="G187" s="294"/>
      <c r="H187" s="294" t="s">
        <v>684</v>
      </c>
      <c r="I187" s="294" t="s">
        <v>682</v>
      </c>
      <c r="J187" s="294"/>
      <c r="K187" s="338"/>
    </row>
    <row r="188" s="1" customFormat="1" ht="15" customHeight="1">
      <c r="B188" s="317"/>
      <c r="C188" s="294" t="s">
        <v>685</v>
      </c>
      <c r="D188" s="294"/>
      <c r="E188" s="294"/>
      <c r="F188" s="316" t="s">
        <v>607</v>
      </c>
      <c r="G188" s="294"/>
      <c r="H188" s="294" t="s">
        <v>686</v>
      </c>
      <c r="I188" s="294" t="s">
        <v>682</v>
      </c>
      <c r="J188" s="294"/>
      <c r="K188" s="338"/>
    </row>
    <row r="189" s="1" customFormat="1" ht="15" customHeight="1">
      <c r="B189" s="317"/>
      <c r="C189" s="350" t="s">
        <v>687</v>
      </c>
      <c r="D189" s="294"/>
      <c r="E189" s="294"/>
      <c r="F189" s="316" t="s">
        <v>607</v>
      </c>
      <c r="G189" s="294"/>
      <c r="H189" s="294" t="s">
        <v>688</v>
      </c>
      <c r="I189" s="294" t="s">
        <v>689</v>
      </c>
      <c r="J189" s="351" t="s">
        <v>690</v>
      </c>
      <c r="K189" s="338"/>
    </row>
    <row r="190" s="1" customFormat="1" ht="15" customHeight="1">
      <c r="B190" s="317"/>
      <c r="C190" s="301" t="s">
        <v>42</v>
      </c>
      <c r="D190" s="294"/>
      <c r="E190" s="294"/>
      <c r="F190" s="316" t="s">
        <v>601</v>
      </c>
      <c r="G190" s="294"/>
      <c r="H190" s="291" t="s">
        <v>691</v>
      </c>
      <c r="I190" s="294" t="s">
        <v>692</v>
      </c>
      <c r="J190" s="294"/>
      <c r="K190" s="338"/>
    </row>
    <row r="191" s="1" customFormat="1" ht="15" customHeight="1">
      <c r="B191" s="317"/>
      <c r="C191" s="301" t="s">
        <v>693</v>
      </c>
      <c r="D191" s="294"/>
      <c r="E191" s="294"/>
      <c r="F191" s="316" t="s">
        <v>601</v>
      </c>
      <c r="G191" s="294"/>
      <c r="H191" s="294" t="s">
        <v>694</v>
      </c>
      <c r="I191" s="294" t="s">
        <v>636</v>
      </c>
      <c r="J191" s="294"/>
      <c r="K191" s="338"/>
    </row>
    <row r="192" s="1" customFormat="1" ht="15" customHeight="1">
      <c r="B192" s="317"/>
      <c r="C192" s="301" t="s">
        <v>695</v>
      </c>
      <c r="D192" s="294"/>
      <c r="E192" s="294"/>
      <c r="F192" s="316" t="s">
        <v>601</v>
      </c>
      <c r="G192" s="294"/>
      <c r="H192" s="294" t="s">
        <v>696</v>
      </c>
      <c r="I192" s="294" t="s">
        <v>636</v>
      </c>
      <c r="J192" s="294"/>
      <c r="K192" s="338"/>
    </row>
    <row r="193" s="1" customFormat="1" ht="15" customHeight="1">
      <c r="B193" s="317"/>
      <c r="C193" s="301" t="s">
        <v>697</v>
      </c>
      <c r="D193" s="294"/>
      <c r="E193" s="294"/>
      <c r="F193" s="316" t="s">
        <v>607</v>
      </c>
      <c r="G193" s="294"/>
      <c r="H193" s="294" t="s">
        <v>698</v>
      </c>
      <c r="I193" s="294" t="s">
        <v>636</v>
      </c>
      <c r="J193" s="294"/>
      <c r="K193" s="338"/>
    </row>
    <row r="194" s="1" customFormat="1" ht="15" customHeight="1">
      <c r="B194" s="344"/>
      <c r="C194" s="352"/>
      <c r="D194" s="326"/>
      <c r="E194" s="326"/>
      <c r="F194" s="326"/>
      <c r="G194" s="326"/>
      <c r="H194" s="326"/>
      <c r="I194" s="326"/>
      <c r="J194" s="326"/>
      <c r="K194" s="345"/>
    </row>
    <row r="195" s="1" customFormat="1" ht="18.75" customHeight="1">
      <c r="B195" s="291"/>
      <c r="C195" s="294"/>
      <c r="D195" s="294"/>
      <c r="E195" s="294"/>
      <c r="F195" s="316"/>
      <c r="G195" s="294"/>
      <c r="H195" s="294"/>
      <c r="I195" s="294"/>
      <c r="J195" s="294"/>
      <c r="K195" s="291"/>
    </row>
    <row r="196" s="1" customFormat="1" ht="18.75" customHeight="1">
      <c r="B196" s="291"/>
      <c r="C196" s="294"/>
      <c r="D196" s="294"/>
      <c r="E196" s="294"/>
      <c r="F196" s="316"/>
      <c r="G196" s="294"/>
      <c r="H196" s="294"/>
      <c r="I196" s="294"/>
      <c r="J196" s="294"/>
      <c r="K196" s="291"/>
    </row>
    <row r="197" s="1" customFormat="1" ht="18.75" customHeight="1"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</row>
    <row r="198" s="1" customFormat="1" ht="13.5">
      <c r="B198" s="281"/>
      <c r="C198" s="282"/>
      <c r="D198" s="282"/>
      <c r="E198" s="282"/>
      <c r="F198" s="282"/>
      <c r="G198" s="282"/>
      <c r="H198" s="282"/>
      <c r="I198" s="282"/>
      <c r="J198" s="282"/>
      <c r="K198" s="283"/>
    </row>
    <row r="199" s="1" customFormat="1" ht="21">
      <c r="B199" s="284"/>
      <c r="C199" s="285" t="s">
        <v>699</v>
      </c>
      <c r="D199" s="285"/>
      <c r="E199" s="285"/>
      <c r="F199" s="285"/>
      <c r="G199" s="285"/>
      <c r="H199" s="285"/>
      <c r="I199" s="285"/>
      <c r="J199" s="285"/>
      <c r="K199" s="286"/>
    </row>
    <row r="200" s="1" customFormat="1" ht="25.5" customHeight="1">
      <c r="B200" s="284"/>
      <c r="C200" s="353" t="s">
        <v>700</v>
      </c>
      <c r="D200" s="353"/>
      <c r="E200" s="353"/>
      <c r="F200" s="353" t="s">
        <v>701</v>
      </c>
      <c r="G200" s="354"/>
      <c r="H200" s="353" t="s">
        <v>702</v>
      </c>
      <c r="I200" s="353"/>
      <c r="J200" s="353"/>
      <c r="K200" s="286"/>
    </row>
    <row r="201" s="1" customFormat="1" ht="5.25" customHeight="1">
      <c r="B201" s="317"/>
      <c r="C201" s="314"/>
      <c r="D201" s="314"/>
      <c r="E201" s="314"/>
      <c r="F201" s="314"/>
      <c r="G201" s="294"/>
      <c r="H201" s="314"/>
      <c r="I201" s="314"/>
      <c r="J201" s="314"/>
      <c r="K201" s="338"/>
    </row>
    <row r="202" s="1" customFormat="1" ht="15" customHeight="1">
      <c r="B202" s="317"/>
      <c r="C202" s="294" t="s">
        <v>692</v>
      </c>
      <c r="D202" s="294"/>
      <c r="E202" s="294"/>
      <c r="F202" s="316" t="s">
        <v>43</v>
      </c>
      <c r="G202" s="294"/>
      <c r="H202" s="294" t="s">
        <v>703</v>
      </c>
      <c r="I202" s="294"/>
      <c r="J202" s="294"/>
      <c r="K202" s="338"/>
    </row>
    <row r="203" s="1" customFormat="1" ht="15" customHeight="1">
      <c r="B203" s="317"/>
      <c r="C203" s="323"/>
      <c r="D203" s="294"/>
      <c r="E203" s="294"/>
      <c r="F203" s="316" t="s">
        <v>44</v>
      </c>
      <c r="G203" s="294"/>
      <c r="H203" s="294" t="s">
        <v>704</v>
      </c>
      <c r="I203" s="294"/>
      <c r="J203" s="294"/>
      <c r="K203" s="338"/>
    </row>
    <row r="204" s="1" customFormat="1" ht="15" customHeight="1">
      <c r="B204" s="317"/>
      <c r="C204" s="323"/>
      <c r="D204" s="294"/>
      <c r="E204" s="294"/>
      <c r="F204" s="316" t="s">
        <v>47</v>
      </c>
      <c r="G204" s="294"/>
      <c r="H204" s="294" t="s">
        <v>705</v>
      </c>
      <c r="I204" s="294"/>
      <c r="J204" s="294"/>
      <c r="K204" s="338"/>
    </row>
    <row r="205" s="1" customFormat="1" ht="15" customHeight="1">
      <c r="B205" s="317"/>
      <c r="C205" s="294"/>
      <c r="D205" s="294"/>
      <c r="E205" s="294"/>
      <c r="F205" s="316" t="s">
        <v>45</v>
      </c>
      <c r="G205" s="294"/>
      <c r="H205" s="294" t="s">
        <v>706</v>
      </c>
      <c r="I205" s="294"/>
      <c r="J205" s="294"/>
      <c r="K205" s="338"/>
    </row>
    <row r="206" s="1" customFormat="1" ht="15" customHeight="1">
      <c r="B206" s="317"/>
      <c r="C206" s="294"/>
      <c r="D206" s="294"/>
      <c r="E206" s="294"/>
      <c r="F206" s="316" t="s">
        <v>46</v>
      </c>
      <c r="G206" s="294"/>
      <c r="H206" s="294" t="s">
        <v>707</v>
      </c>
      <c r="I206" s="294"/>
      <c r="J206" s="294"/>
      <c r="K206" s="338"/>
    </row>
    <row r="207" s="1" customFormat="1" ht="15" customHeight="1">
      <c r="B207" s="317"/>
      <c r="C207" s="294"/>
      <c r="D207" s="294"/>
      <c r="E207" s="294"/>
      <c r="F207" s="316"/>
      <c r="G207" s="294"/>
      <c r="H207" s="294"/>
      <c r="I207" s="294"/>
      <c r="J207" s="294"/>
      <c r="K207" s="338"/>
    </row>
    <row r="208" s="1" customFormat="1" ht="15" customHeight="1">
      <c r="B208" s="317"/>
      <c r="C208" s="294" t="s">
        <v>648</v>
      </c>
      <c r="D208" s="294"/>
      <c r="E208" s="294"/>
      <c r="F208" s="316" t="s">
        <v>79</v>
      </c>
      <c r="G208" s="294"/>
      <c r="H208" s="294" t="s">
        <v>708</v>
      </c>
      <c r="I208" s="294"/>
      <c r="J208" s="294"/>
      <c r="K208" s="338"/>
    </row>
    <row r="209" s="1" customFormat="1" ht="15" customHeight="1">
      <c r="B209" s="317"/>
      <c r="C209" s="323"/>
      <c r="D209" s="294"/>
      <c r="E209" s="294"/>
      <c r="F209" s="316" t="s">
        <v>544</v>
      </c>
      <c r="G209" s="294"/>
      <c r="H209" s="294" t="s">
        <v>545</v>
      </c>
      <c r="I209" s="294"/>
      <c r="J209" s="294"/>
      <c r="K209" s="338"/>
    </row>
    <row r="210" s="1" customFormat="1" ht="15" customHeight="1">
      <c r="B210" s="317"/>
      <c r="C210" s="294"/>
      <c r="D210" s="294"/>
      <c r="E210" s="294"/>
      <c r="F210" s="316" t="s">
        <v>542</v>
      </c>
      <c r="G210" s="294"/>
      <c r="H210" s="294" t="s">
        <v>709</v>
      </c>
      <c r="I210" s="294"/>
      <c r="J210" s="294"/>
      <c r="K210" s="338"/>
    </row>
    <row r="211" s="1" customFormat="1" ht="15" customHeight="1">
      <c r="B211" s="355"/>
      <c r="C211" s="323"/>
      <c r="D211" s="323"/>
      <c r="E211" s="323"/>
      <c r="F211" s="316" t="s">
        <v>546</v>
      </c>
      <c r="G211" s="301"/>
      <c r="H211" s="342" t="s">
        <v>517</v>
      </c>
      <c r="I211" s="342"/>
      <c r="J211" s="342"/>
      <c r="K211" s="356"/>
    </row>
    <row r="212" s="1" customFormat="1" ht="15" customHeight="1">
      <c r="B212" s="355"/>
      <c r="C212" s="323"/>
      <c r="D212" s="323"/>
      <c r="E212" s="323"/>
      <c r="F212" s="316" t="s">
        <v>547</v>
      </c>
      <c r="G212" s="301"/>
      <c r="H212" s="342" t="s">
        <v>710</v>
      </c>
      <c r="I212" s="342"/>
      <c r="J212" s="342"/>
      <c r="K212" s="356"/>
    </row>
    <row r="213" s="1" customFormat="1" ht="15" customHeight="1">
      <c r="B213" s="355"/>
      <c r="C213" s="323"/>
      <c r="D213" s="323"/>
      <c r="E213" s="323"/>
      <c r="F213" s="357"/>
      <c r="G213" s="301"/>
      <c r="H213" s="358"/>
      <c r="I213" s="358"/>
      <c r="J213" s="358"/>
      <c r="K213" s="356"/>
    </row>
    <row r="214" s="1" customFormat="1" ht="15" customHeight="1">
      <c r="B214" s="355"/>
      <c r="C214" s="294" t="s">
        <v>672</v>
      </c>
      <c r="D214" s="323"/>
      <c r="E214" s="323"/>
      <c r="F214" s="316">
        <v>1</v>
      </c>
      <c r="G214" s="301"/>
      <c r="H214" s="342" t="s">
        <v>711</v>
      </c>
      <c r="I214" s="342"/>
      <c r="J214" s="342"/>
      <c r="K214" s="356"/>
    </row>
    <row r="215" s="1" customFormat="1" ht="15" customHeight="1">
      <c r="B215" s="355"/>
      <c r="C215" s="323"/>
      <c r="D215" s="323"/>
      <c r="E215" s="323"/>
      <c r="F215" s="316">
        <v>2</v>
      </c>
      <c r="G215" s="301"/>
      <c r="H215" s="342" t="s">
        <v>712</v>
      </c>
      <c r="I215" s="342"/>
      <c r="J215" s="342"/>
      <c r="K215" s="356"/>
    </row>
    <row r="216" s="1" customFormat="1" ht="15" customHeight="1">
      <c r="B216" s="355"/>
      <c r="C216" s="323"/>
      <c r="D216" s="323"/>
      <c r="E216" s="323"/>
      <c r="F216" s="316">
        <v>3</v>
      </c>
      <c r="G216" s="301"/>
      <c r="H216" s="342" t="s">
        <v>713</v>
      </c>
      <c r="I216" s="342"/>
      <c r="J216" s="342"/>
      <c r="K216" s="356"/>
    </row>
    <row r="217" s="1" customFormat="1" ht="15" customHeight="1">
      <c r="B217" s="355"/>
      <c r="C217" s="323"/>
      <c r="D217" s="323"/>
      <c r="E217" s="323"/>
      <c r="F217" s="316">
        <v>4</v>
      </c>
      <c r="G217" s="301"/>
      <c r="H217" s="342" t="s">
        <v>714</v>
      </c>
      <c r="I217" s="342"/>
      <c r="J217" s="342"/>
      <c r="K217" s="356"/>
    </row>
    <row r="218" s="1" customFormat="1" ht="12.75" customHeight="1">
      <c r="B218" s="359"/>
      <c r="C218" s="360"/>
      <c r="D218" s="360"/>
      <c r="E218" s="360"/>
      <c r="F218" s="360"/>
      <c r="G218" s="360"/>
      <c r="H218" s="360"/>
      <c r="I218" s="360"/>
      <c r="J218" s="360"/>
      <c r="K218" s="361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NEUWIRTH\Uzivatel</dc:creator>
  <cp:lastModifiedBy>NEUWIRTH\Uzivatel</cp:lastModifiedBy>
  <dcterms:created xsi:type="dcterms:W3CDTF">2020-12-15T09:45:38Z</dcterms:created>
  <dcterms:modified xsi:type="dcterms:W3CDTF">2020-12-15T09:45:43Z</dcterms:modified>
</cp:coreProperties>
</file>